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'Лист1'!$7:$7</definedName>
    <definedName name="_xlnm.Print_Area" localSheetId="0">'Лист1'!$A$1:$R$48</definedName>
  </definedNames>
  <calcPr fullCalcOnLoad="1"/>
</workbook>
</file>

<file path=xl/sharedStrings.xml><?xml version="1.0" encoding="utf-8"?>
<sst xmlns="http://schemas.openxmlformats.org/spreadsheetml/2006/main" count="94" uniqueCount="88">
  <si>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</si>
  <si>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</si>
  <si>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</si>
  <si>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</si>
  <si>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</si>
  <si>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</si>
  <si>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</si>
  <si>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</si>
  <si>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</si>
  <si>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</si>
  <si>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</si>
  <si>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</si>
  <si>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</si>
  <si>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</si>
  <si>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</si>
  <si>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</si>
  <si>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</si>
  <si>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</si>
  <si>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</si>
  <si>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</si>
  <si>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</si>
  <si>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</si>
  <si>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</si>
  <si>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</si>
  <si>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</si>
  <si>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</si>
  <si>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</si>
  <si>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</si>
  <si>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</si>
  <si>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</si>
  <si>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 xml:space="preserve"> 1 00 00000 00 0000 000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</si>
  <si>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</si>
  <si>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</si>
  <si>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</si>
  <si>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</si>
  <si>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</si>
  <si>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</si>
  <si>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</si>
  <si>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</si>
  <si>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</si>
  <si>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</si>
  <si>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</si>
  <si>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</si>
  <si>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</si>
  <si>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</si>
  <si>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</si>
  <si>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</si>
  <si>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</si>
  <si>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</si>
  <si>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</si>
  <si>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</si>
  <si>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</si>
  <si>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</si>
  <si>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</si>
  <si>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</si>
  <si>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</si>
  <si>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</si>
  <si>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</si>
  <si>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</si>
  <si>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</si>
  <si>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</si>
  <si>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</si>
  <si>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</si>
  <si>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</si>
  <si>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</si>
  <si>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</si>
  <si>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</si>
  <si>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2 02 04000 00 0000 151</t>
  </si>
  <si>
    <t>Доходы от реализации иного имущества, находящегося в собственности городских округов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</si>
  <si>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</si>
  <si>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1 17 00 000 00 0000 000</t>
  </si>
  <si>
    <r>
      <t xml:space="preserve">Дотации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</si>
  <si>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</si>
  <si>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</si>
  <si>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Бюджет </t>
  </si>
  <si>
    <t>Уточненный бюджет на 2009 г.</t>
  </si>
  <si>
    <t>Поправки № 1</t>
  </si>
  <si>
    <t>Поправки № 2</t>
  </si>
  <si>
    <t>Поправки № 3</t>
  </si>
  <si>
    <t>Поправки № 5</t>
  </si>
  <si>
    <t>Поправки № 6</t>
  </si>
  <si>
    <t>Поправки № 7</t>
  </si>
  <si>
    <t>к решению Великолукской городской Думы</t>
  </si>
  <si>
    <t>Поправки    № 8</t>
  </si>
  <si>
    <t xml:space="preserve">Субсидии бюджетам субъектов Российской Федерации и муниципальных образований </t>
  </si>
  <si>
    <t>Уточненный бюджет на 2010 г.</t>
  </si>
  <si>
    <t xml:space="preserve">Поступление доходов в бюджет города Великие Луки в 2010 году            </t>
  </si>
  <si>
    <t>№5 от 26.02.2010.  "О внесении изменений и дополнений  в решение городской Думы № 146 " О бюджете муниципального образования "Город Великие Луки на 2010 год и на плановый период 2011 и 2012 годов"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</si>
</sst>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4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 wrapText="1"/>
      <protection/>
    </xf>
    <xf numFmtId="167" fontId="22" fillId="2" borderId="2" xfId="0" applyNumberFormat="1" applyFont="1" applyFill="1" applyBorder="1" applyAlignment="1" applyProtection="1">
      <alignment horizontal="center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4" xfId="0" applyNumberFormat="1" applyFont="1" applyBorder="1" applyAlignment="1" applyProtection="1">
      <alignment horizontal="center" vertical="center" wrapText="1"/>
      <protection/>
    </xf>
    <xf numFmtId="164" fontId="17" fillId="2" borderId="5" xfId="0" applyNumberFormat="1" applyFont="1" applyFill="1" applyBorder="1" applyAlignment="1" applyProtection="1">
      <alignment horizontal="center" vertical="center" wrapText="1"/>
      <protection/>
    </xf>
    <xf numFmtId="164" fontId="23" fillId="2" borderId="5" xfId="0" applyNumberFormat="1" applyFont="1" applyFill="1" applyBorder="1" applyAlignment="1" applyProtection="1">
      <alignment horizontal="center" vertical="center" wrapText="1"/>
      <protection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164" fontId="17" fillId="2" borderId="6" xfId="0" applyNumberFormat="1" applyFont="1" applyFill="1" applyBorder="1" applyAlignment="1" applyProtection="1">
      <alignment horizontal="center" vertical="center" wrapText="1"/>
      <protection/>
    </xf>
    <xf numFmtId="164" fontId="17" fillId="2" borderId="4" xfId="0" applyNumberFormat="1" applyFont="1" applyFill="1" applyBorder="1" applyAlignment="1" applyProtection="1">
      <alignment horizontal="center" vertical="center" wrapText="1"/>
      <protection/>
    </xf>
    <xf numFmtId="0" fontId="23" fillId="0" borderId="5" xfId="0" applyFont="1" applyBorder="1" applyAlignment="1">
      <alignment horizontal="center" vertical="top" wrapText="1"/>
    </xf>
    <xf numFmtId="1" fontId="17" fillId="0" borderId="6" xfId="0" applyNumberFormat="1" applyFont="1" applyBorder="1" applyAlignment="1" applyProtection="1">
      <alignment horizontal="center" vertical="center" wrapText="1"/>
      <protection locked="0"/>
    </xf>
    <xf numFmtId="164" fontId="17" fillId="2" borderId="7" xfId="0" applyNumberFormat="1" applyFont="1" applyFill="1" applyBorder="1" applyAlignment="1" applyProtection="1">
      <alignment horizontal="center" vertical="center" wrapText="1"/>
      <protection/>
    </xf>
    <xf numFmtId="164" fontId="17" fillId="2" borderId="8" xfId="0" applyNumberFormat="1" applyFont="1" applyFill="1" applyBorder="1" applyAlignment="1" applyProtection="1">
      <alignment horizontal="center" vertical="center" wrapText="1"/>
      <protection/>
    </xf>
    <xf numFmtId="167" fontId="6" fillId="2" borderId="9" xfId="0" applyNumberFormat="1" applyFont="1" applyFill="1" applyBorder="1" applyAlignment="1" applyProtection="1">
      <alignment horizontal="center"/>
      <protection locked="0"/>
    </xf>
    <xf numFmtId="167" fontId="7" fillId="0" borderId="9" xfId="0" applyNumberFormat="1" applyFont="1" applyBorder="1" applyAlignment="1" applyProtection="1">
      <alignment horizontal="center"/>
      <protection locked="0"/>
    </xf>
    <xf numFmtId="167" fontId="7" fillId="0" borderId="10" xfId="0" applyNumberFormat="1" applyFont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167" fontId="22" fillId="3" borderId="2" xfId="0" applyNumberFormat="1" applyFont="1" applyFill="1" applyBorder="1" applyAlignment="1" applyProtection="1">
      <alignment horizontal="center"/>
      <protection locked="0"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167" fontId="7" fillId="0" borderId="11" xfId="0" applyNumberFormat="1" applyFont="1" applyBorder="1" applyAlignment="1" applyProtection="1">
      <alignment horizontal="center"/>
      <protection locked="0"/>
    </xf>
    <xf numFmtId="1" fontId="22" fillId="3" borderId="2" xfId="0" applyNumberFormat="1" applyFont="1" applyFill="1" applyBorder="1" applyAlignment="1" applyProtection="1">
      <alignment horizontal="right" vertical="top" wrapText="1"/>
      <protection/>
    </xf>
    <xf numFmtId="167" fontId="6" fillId="2" borderId="12" xfId="0" applyNumberFormat="1" applyFont="1" applyFill="1" applyBorder="1" applyAlignment="1" applyProtection="1">
      <alignment horizontal="center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67" fontId="22" fillId="3" borderId="14" xfId="0" applyNumberFormat="1" applyFont="1" applyFill="1" applyBorder="1" applyAlignment="1" applyProtection="1">
      <alignment horizontal="center"/>
      <protection locked="0"/>
    </xf>
    <xf numFmtId="167" fontId="6" fillId="2" borderId="15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67" fontId="22" fillId="2" borderId="14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167" fontId="7" fillId="0" borderId="16" xfId="0" applyNumberFormat="1" applyFont="1" applyBorder="1" applyAlignment="1" applyProtection="1">
      <alignment horizontal="center"/>
      <protection locked="0"/>
    </xf>
    <xf numFmtId="1" fontId="13" fillId="3" borderId="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 vertical="center"/>
    </xf>
    <xf numFmtId="167" fontId="6" fillId="0" borderId="12" xfId="0" applyNumberFormat="1" applyFont="1" applyBorder="1" applyAlignment="1" applyProtection="1">
      <alignment horizontal="center"/>
      <protection locked="0"/>
    </xf>
    <xf numFmtId="167" fontId="6" fillId="3" borderId="14" xfId="0" applyNumberFormat="1" applyFont="1" applyFill="1" applyBorder="1" applyAlignment="1" applyProtection="1">
      <alignment horizontal="center"/>
      <protection locked="0"/>
    </xf>
    <xf numFmtId="167" fontId="7" fillId="0" borderId="17" xfId="0" applyNumberFormat="1" applyFont="1" applyBorder="1" applyAlignment="1" applyProtection="1">
      <alignment horizontal="center"/>
      <protection locked="0"/>
    </xf>
    <xf numFmtId="167" fontId="7" fillId="0" borderId="18" xfId="0" applyNumberFormat="1" applyFont="1" applyBorder="1" applyAlignment="1" applyProtection="1">
      <alignment horizontal="center"/>
      <protection locked="0"/>
    </xf>
    <xf numFmtId="167" fontId="22" fillId="0" borderId="12" xfId="0" applyNumberFormat="1" applyFont="1" applyBorder="1" applyAlignment="1" applyProtection="1">
      <alignment horizontal="center"/>
      <protection locked="0"/>
    </xf>
    <xf numFmtId="167" fontId="7" fillId="0" borderId="15" xfId="0" applyNumberFormat="1" applyFont="1" applyBorder="1" applyAlignment="1" applyProtection="1">
      <alignment horizontal="center"/>
      <protection locked="0"/>
    </xf>
    <xf numFmtId="167" fontId="6" fillId="0" borderId="19" xfId="0" applyNumberFormat="1" applyFont="1" applyBorder="1" applyAlignment="1" applyProtection="1">
      <alignment horizontal="center"/>
      <protection locked="0"/>
    </xf>
    <xf numFmtId="167" fontId="7" fillId="0" borderId="20" xfId="0" applyNumberFormat="1" applyFont="1" applyBorder="1" applyAlignment="1" applyProtection="1">
      <alignment horizontal="center"/>
      <protection locked="0"/>
    </xf>
    <xf numFmtId="167" fontId="22" fillId="3" borderId="21" xfId="0" applyNumberFormat="1" applyFont="1" applyFill="1" applyBorder="1" applyAlignment="1" applyProtection="1">
      <alignment horizontal="center"/>
      <protection locked="0"/>
    </xf>
    <xf numFmtId="167" fontId="6" fillId="2" borderId="22" xfId="0" applyNumberFormat="1" applyFont="1" applyFill="1" applyBorder="1" applyAlignment="1" applyProtection="1">
      <alignment horizontal="center"/>
      <protection locked="0"/>
    </xf>
    <xf numFmtId="167" fontId="6" fillId="2" borderId="19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Border="1" applyAlignment="1" applyProtection="1">
      <alignment horizontal="center"/>
      <protection locked="0"/>
    </xf>
    <xf numFmtId="167" fontId="6" fillId="3" borderId="21" xfId="0" applyNumberFormat="1" applyFont="1" applyFill="1" applyBorder="1" applyAlignment="1" applyProtection="1">
      <alignment horizontal="center"/>
      <protection locked="0"/>
    </xf>
    <xf numFmtId="167" fontId="7" fillId="0" borderId="23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167" fontId="22" fillId="0" borderId="19" xfId="0" applyNumberFormat="1" applyFont="1" applyBorder="1" applyAlignment="1" applyProtection="1">
      <alignment horizontal="center"/>
      <protection locked="0"/>
    </xf>
    <xf numFmtId="167" fontId="22" fillId="2" borderId="21" xfId="0" applyNumberFormat="1" applyFont="1" applyFill="1" applyBorder="1" applyAlignment="1" applyProtection="1">
      <alignment horizontal="center"/>
      <protection locked="0"/>
    </xf>
    <xf numFmtId="167" fontId="7" fillId="0" borderId="22" xfId="0" applyNumberFormat="1" applyFont="1" applyBorder="1" applyAlignment="1" applyProtection="1">
      <alignment horizontal="center"/>
      <protection locked="0"/>
    </xf>
    <xf numFmtId="167" fontId="6" fillId="2" borderId="25" xfId="0" applyNumberFormat="1" applyFont="1" applyFill="1" applyBorder="1" applyAlignment="1" applyProtection="1">
      <alignment horizontal="center"/>
      <protection locked="0"/>
    </xf>
    <xf numFmtId="167" fontId="7" fillId="0" borderId="26" xfId="0" applyNumberFormat="1" applyFont="1" applyBorder="1" applyAlignment="1" applyProtection="1">
      <alignment horizontal="center"/>
      <protection locked="0"/>
    </xf>
    <xf numFmtId="167" fontId="22" fillId="3" borderId="27" xfId="0" applyNumberFormat="1" applyFont="1" applyFill="1" applyBorder="1" applyAlignment="1" applyProtection="1">
      <alignment horizontal="center"/>
      <protection locked="0"/>
    </xf>
    <xf numFmtId="167" fontId="6" fillId="2" borderId="28" xfId="0" applyNumberFormat="1" applyFont="1" applyFill="1" applyBorder="1" applyAlignment="1" applyProtection="1">
      <alignment horizontal="center"/>
      <protection locked="0"/>
    </xf>
    <xf numFmtId="167" fontId="7" fillId="0" borderId="28" xfId="0" applyNumberFormat="1" applyFont="1" applyBorder="1" applyAlignment="1" applyProtection="1">
      <alignment horizontal="center"/>
      <protection locked="0"/>
    </xf>
    <xf numFmtId="167" fontId="6" fillId="3" borderId="27" xfId="0" applyNumberFormat="1" applyFont="1" applyFill="1" applyBorder="1" applyAlignment="1" applyProtection="1">
      <alignment horizontal="center"/>
      <protection locked="0"/>
    </xf>
    <xf numFmtId="167" fontId="7" fillId="0" borderId="29" xfId="0" applyNumberFormat="1" applyFont="1" applyBorder="1" applyAlignment="1" applyProtection="1">
      <alignment horizontal="center"/>
      <protection locked="0"/>
    </xf>
    <xf numFmtId="167" fontId="7" fillId="0" borderId="30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167" fontId="22" fillId="2" borderId="27" xfId="0" applyNumberFormat="1" applyFont="1" applyFill="1" applyBorder="1" applyAlignment="1" applyProtection="1">
      <alignment horizontal="center"/>
      <protection locked="0"/>
    </xf>
    <xf numFmtId="167" fontId="26" fillId="0" borderId="25" xfId="0" applyNumberFormat="1" applyFont="1" applyBorder="1" applyAlignment="1" applyProtection="1">
      <alignment horizontal="center"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167" fontId="7" fillId="0" borderId="31" xfId="0" applyNumberFormat="1" applyFont="1" applyBorder="1" applyAlignment="1" applyProtection="1">
      <alignment horizontal="center"/>
      <protection locked="0"/>
    </xf>
    <xf numFmtId="167" fontId="7" fillId="0" borderId="32" xfId="0" applyNumberFormat="1" applyFont="1" applyBorder="1" applyAlignment="1" applyProtection="1">
      <alignment horizontal="center"/>
      <protection locked="0"/>
    </xf>
    <xf numFmtId="167" fontId="26" fillId="0" borderId="3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167" fontId="7" fillId="0" borderId="28" xfId="0" applyNumberFormat="1" applyFont="1" applyBorder="1" applyAlignment="1" applyProtection="1">
      <alignment horizontal="right"/>
      <protection locked="0"/>
    </xf>
    <xf numFmtId="49" fontId="14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3" borderId="21" xfId="0" applyNumberFormat="1" applyFont="1" applyFill="1" applyBorder="1" applyAlignment="1" applyProtection="1">
      <alignment horizontal="center"/>
      <protection locked="0"/>
    </xf>
    <xf numFmtId="167" fontId="4" fillId="2" borderId="22" xfId="0" applyNumberFormat="1" applyFont="1" applyFill="1" applyBorder="1" applyAlignment="1" applyProtection="1">
      <alignment horizontal="center"/>
      <protection locked="0"/>
    </xf>
    <xf numFmtId="167" fontId="4" fillId="2" borderId="19" xfId="0" applyNumberFormat="1" applyFont="1" applyFill="1" applyBorder="1" applyAlignment="1" applyProtection="1">
      <alignment horizontal="center"/>
      <protection locked="0"/>
    </xf>
    <xf numFmtId="167" fontId="4" fillId="0" borderId="23" xfId="0" applyNumberFormat="1" applyFont="1" applyBorder="1" applyAlignment="1" applyProtection="1">
      <alignment horizontal="center"/>
      <protection locked="0"/>
    </xf>
    <xf numFmtId="167" fontId="4" fillId="0" borderId="24" xfId="0" applyNumberFormat="1" applyFont="1" applyBorder="1" applyAlignment="1" applyProtection="1">
      <alignment horizontal="center"/>
      <protection locked="0"/>
    </xf>
    <xf numFmtId="167" fontId="4" fillId="2" borderId="21" xfId="0" applyNumberFormat="1" applyFont="1" applyFill="1" applyBorder="1" applyAlignment="1" applyProtection="1">
      <alignment horizontal="center"/>
      <protection locked="0"/>
    </xf>
    <xf numFmtId="167" fontId="4" fillId="0" borderId="22" xfId="0" applyNumberFormat="1" applyFont="1" applyBorder="1" applyAlignment="1" applyProtection="1">
      <alignment horizontal="center"/>
      <protection locked="0"/>
    </xf>
    <xf numFmtId="49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9" xfId="0" applyNumberFormat="1" applyFont="1" applyBorder="1" applyAlignment="1" applyProtection="1">
      <alignment horizontal="center"/>
      <protection locked="0"/>
    </xf>
    <xf numFmtId="167" fontId="4" fillId="2" borderId="28" xfId="0" applyNumberFormat="1" applyFont="1" applyFill="1" applyBorder="1" applyAlignment="1" applyProtection="1">
      <alignment horizontal="center"/>
      <protection locked="0"/>
    </xf>
    <xf numFmtId="167" fontId="4" fillId="0" borderId="28" xfId="0" applyNumberFormat="1" applyFont="1" applyBorder="1" applyAlignment="1" applyProtection="1">
      <alignment horizontal="center"/>
      <protection locked="0"/>
    </xf>
    <xf numFmtId="167" fontId="4" fillId="0" borderId="26" xfId="0" applyNumberFormat="1" applyFont="1" applyBorder="1" applyAlignment="1" applyProtection="1">
      <alignment horizontal="center"/>
      <protection locked="0"/>
    </xf>
    <xf numFmtId="167" fontId="4" fillId="3" borderId="27" xfId="0" applyNumberFormat="1" applyFont="1" applyFill="1" applyBorder="1" applyAlignment="1" applyProtection="1">
      <alignment horizontal="center"/>
      <protection locked="0"/>
    </xf>
    <xf numFmtId="167" fontId="4" fillId="2" borderId="25" xfId="0" applyNumberFormat="1" applyFont="1" applyFill="1" applyBorder="1" applyAlignment="1" applyProtection="1">
      <alignment horizontal="center"/>
      <protection locked="0"/>
    </xf>
    <xf numFmtId="167" fontId="4" fillId="0" borderId="28" xfId="0" applyNumberFormat="1" applyFont="1" applyBorder="1" applyAlignment="1" applyProtection="1">
      <alignment horizontal="right"/>
      <protection locked="0"/>
    </xf>
    <xf numFmtId="167" fontId="4" fillId="0" borderId="25" xfId="0" applyNumberFormat="1" applyFont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 vertical="center"/>
      <protection/>
    </xf>
    <xf numFmtId="164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right" vertical="top" wrapText="1"/>
      <protection locked="0"/>
    </xf>
    <xf numFmtId="0" fontId="4" fillId="0" borderId="20" xfId="0" applyFont="1" applyBorder="1" applyAlignment="1" applyProtection="1">
      <alignment horizontal="right" vertical="top" wrapText="1"/>
      <protection locked="0"/>
    </xf>
    <xf numFmtId="1" fontId="4" fillId="3" borderId="21" xfId="0" applyNumberFormat="1" applyFont="1" applyFill="1" applyBorder="1" applyAlignment="1" applyProtection="1">
      <alignment horizontal="right" vertical="top" wrapText="1"/>
      <protection/>
    </xf>
    <xf numFmtId="1" fontId="4" fillId="0" borderId="22" xfId="0" applyNumberFormat="1" applyFont="1" applyBorder="1" applyAlignment="1" applyProtection="1">
      <alignment horizontal="right" vertical="top" wrapText="1"/>
      <protection/>
    </xf>
    <xf numFmtId="164" fontId="4" fillId="2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19" xfId="0" applyFont="1" applyBorder="1" applyAlignment="1" applyProtection="1">
      <alignment horizontal="right"/>
      <protection/>
    </xf>
    <xf numFmtId="0" fontId="19" fillId="2" borderId="19" xfId="0" applyFont="1" applyFill="1" applyBorder="1" applyAlignment="1" applyProtection="1">
      <alignment horizontal="right"/>
      <protection/>
    </xf>
    <xf numFmtId="0" fontId="18" fillId="0" borderId="19" xfId="0" applyFont="1" applyBorder="1" applyAlignment="1" applyProtection="1">
      <alignment horizontal="right"/>
      <protection locked="0"/>
    </xf>
    <xf numFmtId="0" fontId="18" fillId="0" borderId="20" xfId="0" applyFont="1" applyBorder="1" applyAlignment="1" applyProtection="1">
      <alignment horizontal="right"/>
      <protection locked="0"/>
    </xf>
    <xf numFmtId="0" fontId="4" fillId="0" borderId="19" xfId="0" applyFont="1" applyBorder="1" applyAlignment="1">
      <alignment horizontal="right" vertical="top" wrapText="1"/>
    </xf>
    <xf numFmtId="1" fontId="17" fillId="0" borderId="19" xfId="0" applyNumberFormat="1" applyFont="1" applyBorder="1" applyAlignment="1" applyProtection="1">
      <alignment horizontal="right" vertical="center" wrapText="1"/>
      <protection/>
    </xf>
    <xf numFmtId="0" fontId="20" fillId="0" borderId="19" xfId="0" applyFont="1" applyBorder="1" applyAlignment="1">
      <alignment horizontal="right" vertical="top" wrapText="1"/>
    </xf>
    <xf numFmtId="1" fontId="4" fillId="0" borderId="19" xfId="0" applyNumberFormat="1" applyFont="1" applyBorder="1" applyAlignment="1" applyProtection="1">
      <alignment horizontal="right" vertical="top" wrapText="1"/>
      <protection/>
    </xf>
    <xf numFmtId="1" fontId="4" fillId="2" borderId="19" xfId="0" applyNumberFormat="1" applyFont="1" applyFill="1" applyBorder="1" applyAlignment="1" applyProtection="1">
      <alignment horizontal="right" vertical="top" wrapText="1"/>
      <protection/>
    </xf>
    <xf numFmtId="0" fontId="21" fillId="0" borderId="19" xfId="0" applyFont="1" applyBorder="1" applyAlignment="1">
      <alignment horizontal="right" vertical="top" wrapText="1"/>
    </xf>
    <xf numFmtId="1" fontId="4" fillId="0" borderId="19" xfId="0" applyNumberFormat="1" applyFont="1" applyBorder="1" applyAlignment="1" applyProtection="1">
      <alignment horizontal="right" vertical="top" wrapText="1"/>
      <protection locked="0"/>
    </xf>
    <xf numFmtId="3" fontId="5" fillId="0" borderId="19" xfId="21" applyNumberFormat="1" applyFont="1" applyBorder="1" applyAlignment="1" applyProtection="1">
      <alignment horizontal="right" wrapText="1"/>
      <protection locked="0"/>
    </xf>
    <xf numFmtId="0" fontId="22" fillId="0" borderId="21" xfId="0" applyFont="1" applyBorder="1" applyAlignment="1" applyProtection="1">
      <alignment horizontal="right" vertical="top" wrapText="1"/>
      <protection locked="0"/>
    </xf>
    <xf numFmtId="1" fontId="22" fillId="0" borderId="21" xfId="0" applyNumberFormat="1" applyFont="1" applyBorder="1" applyAlignment="1" applyProtection="1">
      <alignment horizontal="right" vertical="top" wrapText="1"/>
      <protection/>
    </xf>
    <xf numFmtId="1" fontId="4" fillId="0" borderId="22" xfId="0" applyNumberFormat="1" applyFont="1" applyBorder="1" applyAlignment="1" applyProtection="1">
      <alignment horizontal="right" vertical="top" wrapText="1"/>
      <protection locked="0"/>
    </xf>
    <xf numFmtId="1" fontId="4" fillId="0" borderId="23" xfId="0" applyNumberFormat="1" applyFont="1" applyBorder="1" applyAlignment="1" applyProtection="1">
      <alignment horizontal="right" vertical="top" wrapText="1"/>
      <protection locked="0"/>
    </xf>
    <xf numFmtId="1" fontId="4" fillId="0" borderId="35" xfId="0" applyNumberFormat="1" applyFont="1" applyBorder="1" applyAlignment="1" applyProtection="1">
      <alignment horizontal="right" vertical="top" wrapText="1"/>
      <protection locked="0"/>
    </xf>
    <xf numFmtId="49" fontId="1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1" fontId="15" fillId="3" borderId="27" xfId="0" applyNumberFormat="1" applyFont="1" applyFill="1" applyBorder="1" applyAlignment="1" applyProtection="1">
      <alignment horizontal="left" vertical="top" wrapText="1"/>
      <protection/>
    </xf>
    <xf numFmtId="1" fontId="4" fillId="0" borderId="25" xfId="0" applyNumberFormat="1" applyFont="1" applyBorder="1" applyAlignment="1" applyProtection="1">
      <alignment horizontal="left" vertical="top" wrapText="1"/>
      <protection/>
    </xf>
    <xf numFmtId="164" fontId="4" fillId="2" borderId="28" xfId="0" applyNumberFormat="1" applyFont="1" applyFill="1" applyBorder="1" applyAlignment="1" applyProtection="1">
      <alignment horizontal="left" vertical="center" wrapText="1"/>
      <protection/>
    </xf>
    <xf numFmtId="1" fontId="5" fillId="0" borderId="28" xfId="0" applyNumberFormat="1" applyFont="1" applyBorder="1" applyAlignment="1" applyProtection="1">
      <alignment horizontal="left" vertical="top" wrapText="1"/>
      <protection/>
    </xf>
    <xf numFmtId="1" fontId="4" fillId="0" borderId="28" xfId="0" applyNumberFormat="1" applyFont="1" applyBorder="1" applyAlignment="1" applyProtection="1">
      <alignment horizontal="left" vertical="center" wrapText="1"/>
      <protection/>
    </xf>
    <xf numFmtId="1" fontId="5" fillId="0" borderId="28" xfId="0" applyNumberFormat="1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>
      <alignment horizontal="left" vertical="top" wrapText="1"/>
    </xf>
    <xf numFmtId="43" fontId="5" fillId="2" borderId="28" xfId="0" applyNumberFormat="1" applyFont="1" applyFill="1" applyBorder="1" applyAlignment="1" applyProtection="1">
      <alignment horizontal="left" vertical="top" wrapText="1"/>
      <protection/>
    </xf>
    <xf numFmtId="1" fontId="14" fillId="0" borderId="26" xfId="0" applyNumberFormat="1" applyFont="1" applyBorder="1" applyAlignment="1" applyProtection="1">
      <alignment vertical="top" wrapText="1"/>
      <protection locked="0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wrapText="1"/>
    </xf>
    <xf numFmtId="0" fontId="5" fillId="0" borderId="28" xfId="0" applyFont="1" applyBorder="1" applyAlignment="1">
      <alignment horizontal="justify" vertical="top" wrapText="1"/>
    </xf>
    <xf numFmtId="1" fontId="14" fillId="0" borderId="28" xfId="0" applyNumberFormat="1" applyFont="1" applyBorder="1" applyAlignment="1" applyProtection="1">
      <alignment horizontal="left" vertical="top" wrapText="1"/>
      <protection/>
    </xf>
    <xf numFmtId="1" fontId="4" fillId="2" borderId="28" xfId="0" applyNumberFormat="1" applyFont="1" applyFill="1" applyBorder="1" applyAlignment="1" applyProtection="1">
      <alignment horizontal="left" vertical="top" wrapText="1"/>
      <protection/>
    </xf>
    <xf numFmtId="1" fontId="4" fillId="0" borderId="28" xfId="0" applyNumberFormat="1" applyFont="1" applyBorder="1" applyAlignment="1" applyProtection="1">
      <alignment horizontal="left" vertical="top" wrapText="1"/>
      <protection/>
    </xf>
    <xf numFmtId="0" fontId="5" fillId="2" borderId="28" xfId="0" applyFont="1" applyFill="1" applyBorder="1" applyAlignment="1">
      <alignment vertical="top" wrapText="1"/>
    </xf>
    <xf numFmtId="3" fontId="4" fillId="0" borderId="26" xfId="21" applyNumberFormat="1" applyFont="1" applyBorder="1" applyAlignment="1" applyProtection="1">
      <alignment horizontal="left" wrapText="1"/>
      <protection locked="0"/>
    </xf>
    <xf numFmtId="3" fontId="5" fillId="0" borderId="28" xfId="21" applyNumberFormat="1" applyFont="1" applyBorder="1" applyAlignment="1" applyProtection="1">
      <alignment horizontal="left" wrapText="1"/>
      <protection locked="0"/>
    </xf>
    <xf numFmtId="49" fontId="5" fillId="0" borderId="30" xfId="0" applyNumberFormat="1" applyFont="1" applyBorder="1" applyAlignment="1" applyProtection="1">
      <alignment horizontal="left" vertical="top"/>
      <protection locked="0"/>
    </xf>
    <xf numFmtId="0" fontId="13" fillId="0" borderId="27" xfId="0" applyFont="1" applyBorder="1" applyAlignment="1" applyProtection="1">
      <alignment horizontal="left" vertical="top" wrapText="1"/>
      <protection locked="0"/>
    </xf>
    <xf numFmtId="1" fontId="13" fillId="0" borderId="27" xfId="0" applyNumberFormat="1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18" fillId="0" borderId="36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174" fontId="4" fillId="0" borderId="30" xfId="2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49" fontId="14" fillId="2" borderId="21" xfId="0" applyNumberFormat="1" applyFont="1" applyFill="1" applyBorder="1" applyAlignment="1" applyProtection="1">
      <alignment horizontal="right" vertical="center" textRotation="90" wrapText="1"/>
      <protection locked="0"/>
    </xf>
    <xf numFmtId="167" fontId="4" fillId="0" borderId="37" xfId="0" applyNumberFormat="1" applyFont="1" applyBorder="1" applyAlignment="1" applyProtection="1">
      <alignment horizontal="center"/>
      <protection locked="0"/>
    </xf>
    <xf numFmtId="167" fontId="4" fillId="0" borderId="38" xfId="0" applyNumberFormat="1" applyFont="1" applyBorder="1" applyAlignment="1" applyProtection="1">
      <alignment horizontal="center"/>
      <protection locked="0"/>
    </xf>
    <xf numFmtId="167" fontId="4" fillId="3" borderId="34" xfId="0" applyNumberFormat="1" applyFont="1" applyFill="1" applyBorder="1" applyAlignment="1" applyProtection="1">
      <alignment horizontal="center"/>
      <protection locked="0"/>
    </xf>
    <xf numFmtId="167" fontId="4" fillId="2" borderId="39" xfId="0" applyNumberFormat="1" applyFont="1" applyFill="1" applyBorder="1" applyAlignment="1" applyProtection="1">
      <alignment horizontal="center"/>
      <protection locked="0"/>
    </xf>
    <xf numFmtId="167" fontId="4" fillId="2" borderId="37" xfId="0" applyNumberFormat="1" applyFont="1" applyFill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7" fontId="4" fillId="0" borderId="41" xfId="0" applyNumberFormat="1" applyFont="1" applyBorder="1" applyAlignment="1" applyProtection="1">
      <alignment horizont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167" fontId="4" fillId="2" borderId="34" xfId="0" applyNumberFormat="1" applyFont="1" applyFill="1" applyBorder="1" applyAlignment="1" applyProtection="1">
      <alignment horizontal="center"/>
      <protection locked="0"/>
    </xf>
    <xf numFmtId="167" fontId="4" fillId="0" borderId="39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167" fontId="16" fillId="0" borderId="0" xfId="0" applyNumberFormat="1" applyFont="1" applyFill="1" applyAlignment="1">
      <alignment wrapText="1" shrinkToFit="1"/>
    </xf>
    <xf numFmtId="0" fontId="5" fillId="0" borderId="0" xfId="0" applyFont="1" applyFill="1" applyAlignment="1">
      <alignment vertical="center"/>
    </xf>
    <xf numFmtId="0" fontId="16" fillId="0" borderId="0" xfId="0" applyFont="1" applyBorder="1" applyAlignment="1">
      <alignment wrapText="1"/>
    </xf>
    <xf numFmtId="49" fontId="14" fillId="4" borderId="14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Alignment="1" applyProtection="1">
      <alignment/>
      <protection/>
    </xf>
    <xf numFmtId="49" fontId="14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7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horizontal="center"/>
      <protection locked="0"/>
    </xf>
    <xf numFmtId="167" fontId="6" fillId="0" borderId="28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/>
      <protection locked="0"/>
    </xf>
    <xf numFmtId="167" fontId="16" fillId="0" borderId="0" xfId="0" applyNumberFormat="1" applyFont="1" applyFill="1" applyAlignment="1">
      <alignment horizontal="right" wrapText="1" shrinkToFit="1"/>
    </xf>
    <xf numFmtId="0" fontId="16" fillId="0" borderId="0" xfId="0" applyFont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25" fillId="0" borderId="0" xfId="0" applyFont="1" applyBorder="1" applyAlignment="1" applyProtection="1">
      <alignment horizont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tabSelected="1"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" sqref="B3:E3"/>
    </sheetView>
  </sheetViews>
  <sheetFormatPr defaultColWidth="9.00390625" defaultRowHeight="12.75"/>
  <cols>
    <col min="1" max="1" width="18.125" style="21" customWidth="1"/>
    <col min="2" max="2" width="53.125" style="8" customWidth="1"/>
    <col min="3" max="3" width="2.00390625" style="17" hidden="1" customWidth="1"/>
    <col min="4" max="4" width="10.625" style="16" hidden="1" customWidth="1"/>
    <col min="5" max="5" width="7.75390625" style="16" hidden="1" customWidth="1"/>
    <col min="6" max="6" width="10.125" style="16" customWidth="1"/>
    <col min="7" max="7" width="0" style="16" hidden="1" customWidth="1"/>
    <col min="8" max="8" width="11.375" style="16" hidden="1" customWidth="1"/>
    <col min="9" max="9" width="0" style="16" hidden="1" customWidth="1"/>
    <col min="10" max="10" width="11.375" style="16" hidden="1" customWidth="1"/>
    <col min="11" max="11" width="0" style="16" hidden="1" customWidth="1"/>
    <col min="12" max="12" width="11.00390625" style="16" hidden="1" customWidth="1"/>
    <col min="13" max="13" width="0" style="16" hidden="1" customWidth="1"/>
    <col min="14" max="14" width="11.25390625" style="16" hidden="1" customWidth="1"/>
    <col min="15" max="15" width="4.75390625" style="16" hidden="1" customWidth="1"/>
    <col min="16" max="18" width="11.25390625" style="16" hidden="1" customWidth="1"/>
    <col min="19" max="16384" width="9.125" style="1" customWidth="1"/>
  </cols>
  <sheetData>
    <row r="1" spans="1:22" s="12" customFormat="1" ht="12.75" customHeight="1">
      <c r="A1" s="19"/>
      <c r="B1" s="198" t="s">
        <v>61</v>
      </c>
      <c r="C1" s="198"/>
      <c r="D1" s="198"/>
      <c r="E1" s="19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3"/>
      <c r="R1" s="13"/>
      <c r="S1" s="13"/>
      <c r="T1" s="13"/>
      <c r="U1" s="13"/>
      <c r="V1" s="166"/>
    </row>
    <row r="2" spans="1:16" s="92" customFormat="1" ht="11.25" customHeight="1">
      <c r="A2" s="91"/>
      <c r="B2" s="199" t="s">
        <v>82</v>
      </c>
      <c r="C2" s="199"/>
      <c r="D2" s="199"/>
      <c r="E2" s="19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23" ht="51" customHeight="1">
      <c r="A3" s="54"/>
      <c r="B3" s="201" t="s">
        <v>87</v>
      </c>
      <c r="C3" s="201"/>
      <c r="D3" s="201"/>
      <c r="E3" s="20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R3" s="95"/>
      <c r="V3" s="167"/>
      <c r="W3" s="167"/>
    </row>
    <row r="4" spans="1:22" s="12" customFormat="1" ht="18" customHeight="1">
      <c r="A4" s="20"/>
      <c r="B4" s="200"/>
      <c r="C4" s="200"/>
      <c r="D4" s="200"/>
      <c r="E4" s="20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4"/>
      <c r="R4" s="14"/>
      <c r="S4" s="14"/>
      <c r="T4" s="14"/>
      <c r="U4" s="14"/>
      <c r="V4" s="168"/>
    </row>
    <row r="5" spans="1:23" s="9" customFormat="1" ht="15.75">
      <c r="A5" s="202" t="s">
        <v>86</v>
      </c>
      <c r="B5" s="202"/>
      <c r="C5" s="202"/>
      <c r="D5" s="202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92"/>
    </row>
    <row r="6" spans="1:22" s="12" customFormat="1" ht="13.5" thickBot="1">
      <c r="A6" s="20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4"/>
      <c r="T6" s="14"/>
      <c r="U6" s="14"/>
      <c r="V6" s="168"/>
    </row>
    <row r="7" spans="1:23" s="87" customFormat="1" ht="43.5" customHeight="1" thickBot="1">
      <c r="A7" s="173" t="s">
        <v>10</v>
      </c>
      <c r="B7" s="138" t="s">
        <v>22</v>
      </c>
      <c r="C7" s="174" t="s">
        <v>57</v>
      </c>
      <c r="D7" s="85" t="s">
        <v>74</v>
      </c>
      <c r="E7" s="192" t="s">
        <v>76</v>
      </c>
      <c r="F7" s="195" t="s">
        <v>85</v>
      </c>
      <c r="G7" s="194" t="s">
        <v>77</v>
      </c>
      <c r="H7" s="105" t="s">
        <v>75</v>
      </c>
      <c r="I7" s="86" t="s">
        <v>78</v>
      </c>
      <c r="J7" s="94" t="s">
        <v>75</v>
      </c>
      <c r="K7" s="86" t="s">
        <v>79</v>
      </c>
      <c r="L7" s="94" t="s">
        <v>75</v>
      </c>
      <c r="M7" s="86" t="s">
        <v>80</v>
      </c>
      <c r="N7" s="94" t="s">
        <v>75</v>
      </c>
      <c r="O7" s="86" t="s">
        <v>81</v>
      </c>
      <c r="P7" s="94" t="s">
        <v>75</v>
      </c>
      <c r="Q7" s="86" t="s">
        <v>83</v>
      </c>
      <c r="R7" s="94" t="s">
        <v>75</v>
      </c>
      <c r="V7" s="169"/>
      <c r="W7" s="169"/>
    </row>
    <row r="8" spans="1:18" s="9" customFormat="1" ht="18" customHeight="1" hidden="1">
      <c r="A8" s="35" t="s">
        <v>30</v>
      </c>
      <c r="B8" s="139" t="s">
        <v>40</v>
      </c>
      <c r="C8" s="116"/>
      <c r="D8" s="40">
        <f>D10+D23</f>
        <v>644411</v>
      </c>
      <c r="E8" s="48">
        <f>E10+E23</f>
        <v>21440</v>
      </c>
      <c r="F8" s="197">
        <f>D8+E8</f>
        <v>665851</v>
      </c>
      <c r="G8" s="64">
        <f>G10+G23</f>
        <v>100</v>
      </c>
      <c r="H8" s="55" t="e">
        <f>#REF!+G8</f>
        <v>#REF!</v>
      </c>
      <c r="I8" s="73">
        <f>I10+I23</f>
        <v>0</v>
      </c>
      <c r="J8" s="61" t="e">
        <f>#REF!+I8</f>
        <v>#REF!</v>
      </c>
      <c r="K8" s="73">
        <f>K10+K23</f>
        <v>0</v>
      </c>
      <c r="L8" s="61" t="e">
        <f>#REF!+K8</f>
        <v>#REF!</v>
      </c>
      <c r="M8" s="73">
        <f>M10+M23</f>
        <v>0</v>
      </c>
      <c r="N8" s="61" t="e">
        <f>#REF!+M8</f>
        <v>#REF!</v>
      </c>
      <c r="O8" s="73">
        <f>O10+O23</f>
        <v>31488</v>
      </c>
      <c r="P8" s="96" t="e">
        <f>#REF!+O8</f>
        <v>#REF!</v>
      </c>
      <c r="Q8" s="73">
        <f>Q10+Q23</f>
        <v>0</v>
      </c>
      <c r="R8" s="175" t="e">
        <f>#REF!+Q8</f>
        <v>#REF!</v>
      </c>
    </row>
    <row r="9" spans="1:18" ht="13.5" customHeight="1" hidden="1" thickBot="1">
      <c r="A9" s="24"/>
      <c r="B9" s="140"/>
      <c r="C9" s="117"/>
      <c r="D9" s="39" t="e">
        <f>SUM(#REF!)</f>
        <v>#REF!</v>
      </c>
      <c r="E9" s="46" t="e">
        <f>SUM(#REF!)</f>
        <v>#REF!</v>
      </c>
      <c r="F9" s="74" t="e">
        <f>SUM(#REF!)</f>
        <v>#REF!</v>
      </c>
      <c r="G9" s="62" t="e">
        <f>SUM(#REF!)</f>
        <v>#REF!</v>
      </c>
      <c r="H9" s="46" t="e">
        <f>SUM(#REF!)</f>
        <v>#REF!</v>
      </c>
      <c r="I9" s="74" t="e">
        <f>SUM(#REF!)</f>
        <v>#REF!</v>
      </c>
      <c r="J9" s="62" t="e">
        <f>SUM(#REF!)</f>
        <v>#REF!</v>
      </c>
      <c r="K9" s="74" t="e">
        <f>SUM(#REF!)</f>
        <v>#REF!</v>
      </c>
      <c r="L9" s="62" t="e">
        <f>SUM(#REF!)</f>
        <v>#REF!</v>
      </c>
      <c r="M9" s="74" t="e">
        <f>SUM(#REF!)</f>
        <v>#REF!</v>
      </c>
      <c r="N9" s="62" t="e">
        <f>SUM(#REF!)</f>
        <v>#REF!</v>
      </c>
      <c r="O9" s="74" t="e">
        <f>SUM(#REF!)</f>
        <v>#REF!</v>
      </c>
      <c r="P9" s="97" t="e">
        <f>SUM(#REF!)</f>
        <v>#REF!</v>
      </c>
      <c r="Q9" s="74" t="e">
        <f>SUM(#REF!)</f>
        <v>#REF!</v>
      </c>
      <c r="R9" s="176" t="e">
        <f>SUM(#REF!)</f>
        <v>#REF!</v>
      </c>
    </row>
    <row r="10" spans="1:19" s="3" customFormat="1" ht="15" customHeight="1" thickBot="1">
      <c r="A10" s="114"/>
      <c r="B10" s="141" t="s">
        <v>15</v>
      </c>
      <c r="C10" s="118"/>
      <c r="D10" s="41">
        <f>SUM(D12,D14,D16,D19,D22)</f>
        <v>449136</v>
      </c>
      <c r="E10" s="47">
        <f>SUM(E12,E14,E16,E19,E22)</f>
        <v>0</v>
      </c>
      <c r="F10" s="75">
        <f>SUM(F12,F14,F16,F19,F22)</f>
        <v>449136</v>
      </c>
      <c r="G10" s="63">
        <f>SUM(G12,G14,G16,G19,G22)</f>
        <v>0</v>
      </c>
      <c r="H10" s="47">
        <f>SUM(H12,H14,H16,H19,H22)</f>
        <v>449136</v>
      </c>
      <c r="I10" s="75">
        <f aca="true" t="shared" si="0" ref="I10:N10">SUM(I12,I14,I16,I19,I22)</f>
        <v>0</v>
      </c>
      <c r="J10" s="63">
        <f t="shared" si="0"/>
        <v>449136</v>
      </c>
      <c r="K10" s="75">
        <f t="shared" si="0"/>
        <v>0</v>
      </c>
      <c r="L10" s="63">
        <f t="shared" si="0"/>
        <v>449136</v>
      </c>
      <c r="M10" s="75">
        <f t="shared" si="0"/>
        <v>0</v>
      </c>
      <c r="N10" s="63">
        <f t="shared" si="0"/>
        <v>449136</v>
      </c>
      <c r="O10" s="75">
        <f>SUM(O12,O14,O16,O19,O22)</f>
        <v>9841</v>
      </c>
      <c r="P10" s="98">
        <f>SUM(P12,P14,P16,P19,P22)</f>
        <v>449757</v>
      </c>
      <c r="Q10" s="110">
        <f>SUM(Q12,Q14,Q16,Q19,Q22)</f>
        <v>0</v>
      </c>
      <c r="R10" s="177">
        <f>SUM(R12,R14,R16,R19,R22)</f>
        <v>449757</v>
      </c>
      <c r="S10" s="193">
        <f aca="true" t="shared" si="1" ref="S10:S22">SUM(D10:E10)</f>
        <v>449136</v>
      </c>
    </row>
    <row r="11" spans="1:19" s="3" customFormat="1" ht="18.75" customHeight="1" hidden="1">
      <c r="A11" s="25"/>
      <c r="B11" s="142"/>
      <c r="C11" s="119"/>
      <c r="D11" s="40"/>
      <c r="E11" s="48"/>
      <c r="F11" s="73"/>
      <c r="G11" s="64"/>
      <c r="H11" s="48"/>
      <c r="I11" s="73"/>
      <c r="J11" s="64"/>
      <c r="K11" s="73"/>
      <c r="L11" s="64"/>
      <c r="M11" s="73"/>
      <c r="N11" s="64"/>
      <c r="O11" s="73"/>
      <c r="P11" s="99"/>
      <c r="Q11" s="73"/>
      <c r="R11" s="178"/>
      <c r="S11" s="193">
        <f t="shared" si="1"/>
        <v>0</v>
      </c>
    </row>
    <row r="12" spans="1:19" s="4" customFormat="1" ht="17.25" customHeight="1">
      <c r="A12" s="26" t="s">
        <v>29</v>
      </c>
      <c r="B12" s="143" t="s">
        <v>19</v>
      </c>
      <c r="C12" s="120"/>
      <c r="D12" s="37">
        <f aca="true" t="shared" si="2" ref="D12:P12">D13</f>
        <v>280000</v>
      </c>
      <c r="E12" s="45">
        <f t="shared" si="2"/>
        <v>0</v>
      </c>
      <c r="F12" s="76">
        <f t="shared" si="2"/>
        <v>280000</v>
      </c>
      <c r="G12" s="65">
        <f t="shared" si="2"/>
        <v>0</v>
      </c>
      <c r="H12" s="45">
        <f t="shared" si="2"/>
        <v>280000</v>
      </c>
      <c r="I12" s="76">
        <f t="shared" si="2"/>
        <v>0</v>
      </c>
      <c r="J12" s="65">
        <f t="shared" si="2"/>
        <v>280000</v>
      </c>
      <c r="K12" s="76">
        <f t="shared" si="2"/>
        <v>0</v>
      </c>
      <c r="L12" s="65">
        <f t="shared" si="2"/>
        <v>280000</v>
      </c>
      <c r="M12" s="76">
        <f t="shared" si="2"/>
        <v>0</v>
      </c>
      <c r="N12" s="65">
        <f t="shared" si="2"/>
        <v>280000</v>
      </c>
      <c r="O12" s="76">
        <f t="shared" si="2"/>
        <v>0</v>
      </c>
      <c r="P12" s="100">
        <f t="shared" si="2"/>
        <v>280000</v>
      </c>
      <c r="Q12" s="107">
        <f>Q13</f>
        <v>0</v>
      </c>
      <c r="R12" s="179">
        <f>R13</f>
        <v>280000</v>
      </c>
      <c r="S12" s="193">
        <f t="shared" si="1"/>
        <v>280000</v>
      </c>
    </row>
    <row r="13" spans="1:19" s="3" customFormat="1" ht="16.5" customHeight="1">
      <c r="A13" s="27" t="s">
        <v>46</v>
      </c>
      <c r="B13" s="144" t="s">
        <v>11</v>
      </c>
      <c r="C13" s="121">
        <v>32</v>
      </c>
      <c r="D13" s="38">
        <v>280000</v>
      </c>
      <c r="E13" s="49"/>
      <c r="F13" s="77">
        <f>D13+E13</f>
        <v>280000</v>
      </c>
      <c r="G13" s="66"/>
      <c r="H13" s="49">
        <f>F13+G13</f>
        <v>280000</v>
      </c>
      <c r="I13" s="77"/>
      <c r="J13" s="66">
        <f>H13+I13</f>
        <v>280000</v>
      </c>
      <c r="K13" s="77"/>
      <c r="L13" s="66">
        <f>J13+K13</f>
        <v>280000</v>
      </c>
      <c r="M13" s="77"/>
      <c r="N13" s="66">
        <f>L13+M13</f>
        <v>280000</v>
      </c>
      <c r="O13" s="77"/>
      <c r="P13" s="96">
        <f>N13+O13</f>
        <v>280000</v>
      </c>
      <c r="Q13" s="108"/>
      <c r="R13" s="175">
        <f>P13+Q13</f>
        <v>280000</v>
      </c>
      <c r="S13" s="193">
        <f t="shared" si="1"/>
        <v>280000</v>
      </c>
    </row>
    <row r="14" spans="1:19" s="5" customFormat="1" ht="15" customHeight="1">
      <c r="A14" s="26" t="s">
        <v>4</v>
      </c>
      <c r="B14" s="145" t="s">
        <v>16</v>
      </c>
      <c r="C14" s="122"/>
      <c r="D14" s="37">
        <f aca="true" t="shared" si="3" ref="D14:P14">D15</f>
        <v>90000</v>
      </c>
      <c r="E14" s="45">
        <f t="shared" si="3"/>
        <v>0</v>
      </c>
      <c r="F14" s="76">
        <f t="shared" si="3"/>
        <v>90000</v>
      </c>
      <c r="G14" s="65">
        <f t="shared" si="3"/>
        <v>0</v>
      </c>
      <c r="H14" s="45">
        <f t="shared" si="3"/>
        <v>90000</v>
      </c>
      <c r="I14" s="76">
        <f t="shared" si="3"/>
        <v>0</v>
      </c>
      <c r="J14" s="65">
        <f t="shared" si="3"/>
        <v>90000</v>
      </c>
      <c r="K14" s="76">
        <f t="shared" si="3"/>
        <v>0</v>
      </c>
      <c r="L14" s="65">
        <f t="shared" si="3"/>
        <v>90000</v>
      </c>
      <c r="M14" s="76">
        <f t="shared" si="3"/>
        <v>0</v>
      </c>
      <c r="N14" s="65">
        <f t="shared" si="3"/>
        <v>90000</v>
      </c>
      <c r="O14" s="76">
        <f t="shared" si="3"/>
        <v>0</v>
      </c>
      <c r="P14" s="100">
        <f t="shared" si="3"/>
        <v>90000</v>
      </c>
      <c r="Q14" s="107">
        <f>Q15</f>
        <v>0</v>
      </c>
      <c r="R14" s="179">
        <f>R15</f>
        <v>90000</v>
      </c>
      <c r="S14" s="193">
        <f t="shared" si="1"/>
        <v>90000</v>
      </c>
    </row>
    <row r="15" spans="1:19" s="3" customFormat="1" ht="17.25" customHeight="1">
      <c r="A15" s="28" t="s">
        <v>47</v>
      </c>
      <c r="B15" s="144" t="s">
        <v>17</v>
      </c>
      <c r="C15" s="121">
        <v>90</v>
      </c>
      <c r="D15" s="38">
        <v>90000</v>
      </c>
      <c r="E15" s="49"/>
      <c r="F15" s="77">
        <f>D15+E15</f>
        <v>90000</v>
      </c>
      <c r="G15" s="66"/>
      <c r="H15" s="49">
        <f>F15+G15</f>
        <v>90000</v>
      </c>
      <c r="I15" s="77"/>
      <c r="J15" s="66">
        <f>H15+I15</f>
        <v>90000</v>
      </c>
      <c r="K15" s="77"/>
      <c r="L15" s="66">
        <f>J15+K15</f>
        <v>90000</v>
      </c>
      <c r="M15" s="77"/>
      <c r="N15" s="66">
        <f>L15+M15</f>
        <v>90000</v>
      </c>
      <c r="O15" s="77"/>
      <c r="P15" s="96">
        <f>N15+O15</f>
        <v>90000</v>
      </c>
      <c r="Q15" s="108"/>
      <c r="R15" s="175">
        <f>P15+Q15</f>
        <v>90000</v>
      </c>
      <c r="S15" s="193">
        <f t="shared" si="1"/>
        <v>90000</v>
      </c>
    </row>
    <row r="16" spans="1:19" s="3" customFormat="1" ht="14.25" customHeight="1">
      <c r="A16" s="26" t="s">
        <v>28</v>
      </c>
      <c r="B16" s="145" t="s">
        <v>18</v>
      </c>
      <c r="C16" s="121"/>
      <c r="D16" s="37">
        <f>D17+D18</f>
        <v>59500</v>
      </c>
      <c r="E16" s="45">
        <f>E17+E18</f>
        <v>0</v>
      </c>
      <c r="F16" s="76">
        <f>F17+F18</f>
        <v>59500</v>
      </c>
      <c r="G16" s="65">
        <f>G17+G18</f>
        <v>0</v>
      </c>
      <c r="H16" s="45">
        <f>H17+H18</f>
        <v>59500</v>
      </c>
      <c r="I16" s="76">
        <f aca="true" t="shared" si="4" ref="I16:N16">I17+I18</f>
        <v>0</v>
      </c>
      <c r="J16" s="65">
        <f t="shared" si="4"/>
        <v>59500</v>
      </c>
      <c r="K16" s="76">
        <f t="shared" si="4"/>
        <v>0</v>
      </c>
      <c r="L16" s="65">
        <f t="shared" si="4"/>
        <v>59500</v>
      </c>
      <c r="M16" s="76">
        <f t="shared" si="4"/>
        <v>0</v>
      </c>
      <c r="N16" s="65">
        <f t="shared" si="4"/>
        <v>59500</v>
      </c>
      <c r="O16" s="76">
        <f>O17+O18</f>
        <v>8800</v>
      </c>
      <c r="P16" s="100">
        <f>P17+P18</f>
        <v>68300</v>
      </c>
      <c r="Q16" s="107">
        <f>Q17+Q18</f>
        <v>0</v>
      </c>
      <c r="R16" s="179">
        <f>R17+R18</f>
        <v>68300</v>
      </c>
      <c r="S16" s="193">
        <f t="shared" si="1"/>
        <v>59500</v>
      </c>
    </row>
    <row r="17" spans="1:19" ht="15" customHeight="1">
      <c r="A17" s="28" t="s">
        <v>48</v>
      </c>
      <c r="B17" s="146" t="s">
        <v>13</v>
      </c>
      <c r="C17" s="123">
        <v>100</v>
      </c>
      <c r="D17" s="38">
        <v>2000</v>
      </c>
      <c r="E17" s="49"/>
      <c r="F17" s="77">
        <f>D17+E17</f>
        <v>2000</v>
      </c>
      <c r="G17" s="66"/>
      <c r="H17" s="49">
        <f>F17+G17</f>
        <v>2000</v>
      </c>
      <c r="I17" s="77"/>
      <c r="J17" s="66">
        <f>H17+I17</f>
        <v>2000</v>
      </c>
      <c r="K17" s="77"/>
      <c r="L17" s="66">
        <f>J17+K17</f>
        <v>2000</v>
      </c>
      <c r="M17" s="77"/>
      <c r="N17" s="66">
        <f>L17+M17</f>
        <v>2000</v>
      </c>
      <c r="O17" s="77">
        <v>300</v>
      </c>
      <c r="P17" s="96">
        <f>N17+O17</f>
        <v>2300</v>
      </c>
      <c r="Q17" s="108"/>
      <c r="R17" s="175">
        <f>P17+Q17</f>
        <v>2300</v>
      </c>
      <c r="S17" s="193">
        <f t="shared" si="1"/>
        <v>2000</v>
      </c>
    </row>
    <row r="18" spans="1:19" s="3" customFormat="1" ht="15" customHeight="1">
      <c r="A18" s="28" t="s">
        <v>49</v>
      </c>
      <c r="B18" s="144" t="s">
        <v>14</v>
      </c>
      <c r="C18" s="121">
        <v>100</v>
      </c>
      <c r="D18" s="38">
        <v>57500</v>
      </c>
      <c r="E18" s="49"/>
      <c r="F18" s="77">
        <f>D18+E18</f>
        <v>57500</v>
      </c>
      <c r="G18" s="66"/>
      <c r="H18" s="49">
        <f>F18+G18</f>
        <v>57500</v>
      </c>
      <c r="I18" s="77"/>
      <c r="J18" s="66">
        <f>H18+I18</f>
        <v>57500</v>
      </c>
      <c r="K18" s="77"/>
      <c r="L18" s="66">
        <f>J18+K18</f>
        <v>57500</v>
      </c>
      <c r="M18" s="77"/>
      <c r="N18" s="66">
        <f>L18+M18</f>
        <v>57500</v>
      </c>
      <c r="O18" s="77">
        <v>8500</v>
      </c>
      <c r="P18" s="96">
        <f>N18+O18</f>
        <v>66000</v>
      </c>
      <c r="Q18" s="108"/>
      <c r="R18" s="175">
        <f>P18+Q18</f>
        <v>66000</v>
      </c>
      <c r="S18" s="193">
        <f t="shared" si="1"/>
        <v>57500</v>
      </c>
    </row>
    <row r="19" spans="1:19" s="3" customFormat="1" ht="12.75">
      <c r="A19" s="26" t="s">
        <v>32</v>
      </c>
      <c r="B19" s="145" t="s">
        <v>58</v>
      </c>
      <c r="C19" s="121"/>
      <c r="D19" s="37">
        <v>19636</v>
      </c>
      <c r="E19" s="45"/>
      <c r="F19" s="197">
        <f>D19+E19</f>
        <v>19636</v>
      </c>
      <c r="G19" s="65"/>
      <c r="H19" s="55">
        <f>F19+G19</f>
        <v>19636</v>
      </c>
      <c r="I19" s="76"/>
      <c r="J19" s="61">
        <f>H19+I19</f>
        <v>19636</v>
      </c>
      <c r="K19" s="76"/>
      <c r="L19" s="61">
        <f>J19+K19</f>
        <v>19636</v>
      </c>
      <c r="M19" s="76"/>
      <c r="N19" s="61">
        <f>L19+M19</f>
        <v>19636</v>
      </c>
      <c r="O19" s="76">
        <v>1041</v>
      </c>
      <c r="P19" s="96">
        <v>10416</v>
      </c>
      <c r="Q19" s="107"/>
      <c r="R19" s="175">
        <v>10416</v>
      </c>
      <c r="S19" s="193">
        <f t="shared" si="1"/>
        <v>19636</v>
      </c>
    </row>
    <row r="20" spans="1:19" ht="25.5" hidden="1">
      <c r="A20" s="29" t="s">
        <v>50</v>
      </c>
      <c r="B20" s="147" t="s">
        <v>55</v>
      </c>
      <c r="C20" s="123">
        <v>100</v>
      </c>
      <c r="D20" s="38"/>
      <c r="E20" s="49"/>
      <c r="F20" s="77"/>
      <c r="G20" s="66"/>
      <c r="H20" s="49"/>
      <c r="I20" s="77"/>
      <c r="J20" s="66"/>
      <c r="K20" s="77"/>
      <c r="L20" s="66"/>
      <c r="M20" s="77"/>
      <c r="N20" s="66"/>
      <c r="O20" s="77"/>
      <c r="P20" s="96"/>
      <c r="Q20" s="108"/>
      <c r="R20" s="175"/>
      <c r="S20" s="193">
        <f t="shared" si="1"/>
        <v>0</v>
      </c>
    </row>
    <row r="21" spans="1:19" ht="25.5" hidden="1">
      <c r="A21" s="30" t="s">
        <v>51</v>
      </c>
      <c r="B21" s="148" t="s">
        <v>43</v>
      </c>
      <c r="C21" s="123">
        <v>100</v>
      </c>
      <c r="D21" s="38"/>
      <c r="E21" s="49"/>
      <c r="F21" s="77"/>
      <c r="G21" s="66"/>
      <c r="H21" s="49"/>
      <c r="I21" s="77"/>
      <c r="J21" s="66"/>
      <c r="K21" s="77"/>
      <c r="L21" s="66"/>
      <c r="M21" s="77"/>
      <c r="N21" s="66"/>
      <c r="O21" s="77"/>
      <c r="P21" s="96"/>
      <c r="Q21" s="108"/>
      <c r="R21" s="175"/>
      <c r="S21" s="193">
        <f t="shared" si="1"/>
        <v>0</v>
      </c>
    </row>
    <row r="22" spans="1:40" ht="24.75" thickBot="1">
      <c r="A22" s="31" t="s">
        <v>27</v>
      </c>
      <c r="B22" s="149" t="s">
        <v>53</v>
      </c>
      <c r="C22" s="124">
        <v>100</v>
      </c>
      <c r="D22" s="39"/>
      <c r="E22" s="46"/>
      <c r="F22" s="74"/>
      <c r="G22" s="62"/>
      <c r="H22" s="46"/>
      <c r="I22" s="74"/>
      <c r="J22" s="62"/>
      <c r="K22" s="74"/>
      <c r="L22" s="62"/>
      <c r="M22" s="74"/>
      <c r="N22" s="62"/>
      <c r="O22" s="74"/>
      <c r="P22" s="97">
        <v>1041</v>
      </c>
      <c r="Q22" s="109"/>
      <c r="R22" s="176">
        <v>1041</v>
      </c>
      <c r="S22" s="193">
        <f t="shared" si="1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19" s="3" customFormat="1" ht="15" thickBot="1">
      <c r="A23" s="115"/>
      <c r="B23" s="141" t="s">
        <v>41</v>
      </c>
      <c r="C23" s="118"/>
      <c r="D23" s="42">
        <f>SUM(D24,D29,D31,D33,D36,D38,D39)</f>
        <v>195275</v>
      </c>
      <c r="E23" s="56">
        <f aca="true" t="shared" si="5" ref="E23:J23">SUM(E24,E29,E31,E33,E36,E38,E39)</f>
        <v>21440</v>
      </c>
      <c r="F23" s="78">
        <f t="shared" si="5"/>
        <v>216715</v>
      </c>
      <c r="G23" s="67">
        <f t="shared" si="5"/>
        <v>100</v>
      </c>
      <c r="H23" s="56">
        <f t="shared" si="5"/>
        <v>216815</v>
      </c>
      <c r="I23" s="78">
        <f t="shared" si="5"/>
        <v>0</v>
      </c>
      <c r="J23" s="67">
        <f t="shared" si="5"/>
        <v>216815</v>
      </c>
      <c r="K23" s="78">
        <f aca="true" t="shared" si="6" ref="K23:P23">SUM(K24,K29,K31,K33,K36,K38,K39)</f>
        <v>0</v>
      </c>
      <c r="L23" s="67">
        <f t="shared" si="6"/>
        <v>216815</v>
      </c>
      <c r="M23" s="78">
        <f t="shared" si="6"/>
        <v>0</v>
      </c>
      <c r="N23" s="67">
        <f t="shared" si="6"/>
        <v>216815</v>
      </c>
      <c r="O23" s="78">
        <f t="shared" si="6"/>
        <v>21647</v>
      </c>
      <c r="P23" s="98">
        <f t="shared" si="6"/>
        <v>238462</v>
      </c>
      <c r="Q23" s="110">
        <f>SUM(Q24,Q29,Q31,Q33,Q36,Q38,Q39)</f>
        <v>0</v>
      </c>
      <c r="R23" s="177">
        <f>SUM(R24,R29,R31,R33,R36,R38,R39)</f>
        <v>238462</v>
      </c>
      <c r="S23" s="193">
        <f>SUM(D23:E23)</f>
        <v>216715</v>
      </c>
    </row>
    <row r="24" spans="1:19" s="3" customFormat="1" ht="28.5" customHeight="1">
      <c r="A24" s="32" t="s">
        <v>26</v>
      </c>
      <c r="B24" s="142" t="s">
        <v>21</v>
      </c>
      <c r="C24" s="119"/>
      <c r="D24" s="40">
        <f>SUM(D25:D28)</f>
        <v>72704</v>
      </c>
      <c r="E24" s="48">
        <f>SUM(E25:E28)</f>
        <v>5320</v>
      </c>
      <c r="F24" s="73">
        <f>SUM(F25:F28)</f>
        <v>78024</v>
      </c>
      <c r="G24" s="64">
        <f>SUM(G25:G28)</f>
        <v>0</v>
      </c>
      <c r="H24" s="48">
        <f>SUM(H25:H28)</f>
        <v>78024</v>
      </c>
      <c r="I24" s="73">
        <f aca="true" t="shared" si="7" ref="I24:N24">SUM(I25:I28)</f>
        <v>0</v>
      </c>
      <c r="J24" s="64">
        <f t="shared" si="7"/>
        <v>78024</v>
      </c>
      <c r="K24" s="73">
        <f t="shared" si="7"/>
        <v>0</v>
      </c>
      <c r="L24" s="64">
        <f t="shared" si="7"/>
        <v>78024</v>
      </c>
      <c r="M24" s="73">
        <f t="shared" si="7"/>
        <v>0</v>
      </c>
      <c r="N24" s="64">
        <f t="shared" si="7"/>
        <v>78024</v>
      </c>
      <c r="O24" s="73">
        <f>SUM(O25:O28)</f>
        <v>12647</v>
      </c>
      <c r="P24" s="99">
        <f>SUM(P25:P28)</f>
        <v>90671</v>
      </c>
      <c r="Q24" s="111">
        <f>SUM(Q25:Q28)</f>
        <v>0</v>
      </c>
      <c r="R24" s="178">
        <f>SUM(R25:R28)</f>
        <v>90671</v>
      </c>
      <c r="S24" s="193">
        <f aca="true" t="shared" si="8" ref="S24:S48">SUM(D24:E24)</f>
        <v>78024</v>
      </c>
    </row>
    <row r="25" spans="1:19" s="3" customFormat="1" ht="39.75" customHeight="1" hidden="1">
      <c r="A25" s="33" t="s">
        <v>33</v>
      </c>
      <c r="B25" s="150" t="s">
        <v>52</v>
      </c>
      <c r="C25" s="125"/>
      <c r="D25" s="38"/>
      <c r="E25" s="49"/>
      <c r="F25" s="77"/>
      <c r="G25" s="66"/>
      <c r="H25" s="49"/>
      <c r="I25" s="77"/>
      <c r="J25" s="66"/>
      <c r="K25" s="77"/>
      <c r="L25" s="66"/>
      <c r="M25" s="77"/>
      <c r="N25" s="66"/>
      <c r="O25" s="77"/>
      <c r="P25" s="96"/>
      <c r="Q25" s="108"/>
      <c r="R25" s="175"/>
      <c r="S25" s="193">
        <f t="shared" si="8"/>
        <v>0</v>
      </c>
    </row>
    <row r="26" spans="1:19" s="3" customFormat="1" ht="50.25" customHeight="1">
      <c r="A26" s="27" t="s">
        <v>34</v>
      </c>
      <c r="B26" s="151" t="s">
        <v>59</v>
      </c>
      <c r="C26" s="126" t="s">
        <v>62</v>
      </c>
      <c r="D26" s="38">
        <v>71304</v>
      </c>
      <c r="E26" s="49"/>
      <c r="F26" s="77">
        <f>D26+E26</f>
        <v>71304</v>
      </c>
      <c r="G26" s="66"/>
      <c r="H26" s="49">
        <f>F26+G26</f>
        <v>71304</v>
      </c>
      <c r="I26" s="77"/>
      <c r="J26" s="66">
        <f>H26+I26</f>
        <v>71304</v>
      </c>
      <c r="K26" s="77"/>
      <c r="L26" s="66">
        <f>J26+K26</f>
        <v>71304</v>
      </c>
      <c r="M26" s="77"/>
      <c r="N26" s="66">
        <f>L26+M26</f>
        <v>71304</v>
      </c>
      <c r="O26" s="77">
        <v>12447</v>
      </c>
      <c r="P26" s="96">
        <f>N26+O26</f>
        <v>83751</v>
      </c>
      <c r="Q26" s="108"/>
      <c r="R26" s="175">
        <f>P26+Q26</f>
        <v>83751</v>
      </c>
      <c r="S26" s="193">
        <f t="shared" si="8"/>
        <v>71304</v>
      </c>
    </row>
    <row r="27" spans="1:19" ht="16.5" customHeight="1">
      <c r="A27" s="29" t="s">
        <v>2</v>
      </c>
      <c r="B27" s="147" t="s">
        <v>45</v>
      </c>
      <c r="C27" s="127">
        <v>10</v>
      </c>
      <c r="D27" s="38">
        <v>1300</v>
      </c>
      <c r="E27" s="49"/>
      <c r="F27" s="77">
        <f>D27+E27</f>
        <v>1300</v>
      </c>
      <c r="G27" s="66"/>
      <c r="H27" s="49">
        <f>F27+G27</f>
        <v>1300</v>
      </c>
      <c r="I27" s="77"/>
      <c r="J27" s="66">
        <f>H27+I27</f>
        <v>1300</v>
      </c>
      <c r="K27" s="77"/>
      <c r="L27" s="66">
        <f>J27+K27</f>
        <v>1300</v>
      </c>
      <c r="M27" s="77"/>
      <c r="N27" s="66">
        <f>L27+M27</f>
        <v>1300</v>
      </c>
      <c r="O27" s="77"/>
      <c r="P27" s="96">
        <f>N27+O27</f>
        <v>1300</v>
      </c>
      <c r="Q27" s="108"/>
      <c r="R27" s="175">
        <f>P27+Q27</f>
        <v>1300</v>
      </c>
      <c r="S27" s="193">
        <f t="shared" si="8"/>
        <v>1300</v>
      </c>
    </row>
    <row r="28" spans="1:19" ht="27.75" customHeight="1">
      <c r="A28" s="29" t="s">
        <v>64</v>
      </c>
      <c r="B28" s="152" t="s">
        <v>69</v>
      </c>
      <c r="C28" s="128">
        <v>100</v>
      </c>
      <c r="D28" s="38">
        <v>100</v>
      </c>
      <c r="E28" s="49">
        <v>5320</v>
      </c>
      <c r="F28" s="77">
        <f>D28+E28</f>
        <v>5420</v>
      </c>
      <c r="G28" s="66"/>
      <c r="H28" s="49">
        <f>F28+G28</f>
        <v>5420</v>
      </c>
      <c r="I28" s="77"/>
      <c r="J28" s="66">
        <f>H28+I28</f>
        <v>5420</v>
      </c>
      <c r="K28" s="77"/>
      <c r="L28" s="66">
        <f>J28+K28</f>
        <v>5420</v>
      </c>
      <c r="M28" s="77"/>
      <c r="N28" s="66">
        <f>L28+M28</f>
        <v>5420</v>
      </c>
      <c r="O28" s="77">
        <v>200</v>
      </c>
      <c r="P28" s="96">
        <f>N28+O28</f>
        <v>5620</v>
      </c>
      <c r="Q28" s="108"/>
      <c r="R28" s="175">
        <f>P28+Q28</f>
        <v>5620</v>
      </c>
      <c r="S28" s="193">
        <f t="shared" si="8"/>
        <v>5420</v>
      </c>
    </row>
    <row r="29" spans="1:19" s="5" customFormat="1" ht="13.5" customHeight="1">
      <c r="A29" s="26" t="s">
        <v>25</v>
      </c>
      <c r="B29" s="153" t="s">
        <v>56</v>
      </c>
      <c r="C29" s="128"/>
      <c r="D29" s="37">
        <f aca="true" t="shared" si="9" ref="D29:P29">D30</f>
        <v>1540</v>
      </c>
      <c r="E29" s="45">
        <f t="shared" si="9"/>
        <v>0</v>
      </c>
      <c r="F29" s="76">
        <f t="shared" si="9"/>
        <v>1540</v>
      </c>
      <c r="G29" s="65">
        <f t="shared" si="9"/>
        <v>0</v>
      </c>
      <c r="H29" s="45">
        <f t="shared" si="9"/>
        <v>1540</v>
      </c>
      <c r="I29" s="76">
        <f t="shared" si="9"/>
        <v>0</v>
      </c>
      <c r="J29" s="65">
        <f t="shared" si="9"/>
        <v>1540</v>
      </c>
      <c r="K29" s="76">
        <f t="shared" si="9"/>
        <v>0</v>
      </c>
      <c r="L29" s="65">
        <f t="shared" si="9"/>
        <v>1540</v>
      </c>
      <c r="M29" s="76">
        <f t="shared" si="9"/>
        <v>0</v>
      </c>
      <c r="N29" s="65">
        <f t="shared" si="9"/>
        <v>1540</v>
      </c>
      <c r="O29" s="76">
        <f t="shared" si="9"/>
        <v>0</v>
      </c>
      <c r="P29" s="100">
        <f t="shared" si="9"/>
        <v>1540</v>
      </c>
      <c r="Q29" s="107">
        <f>Q30</f>
        <v>0</v>
      </c>
      <c r="R29" s="179">
        <f>R30</f>
        <v>1540</v>
      </c>
      <c r="S29" s="193">
        <f t="shared" si="8"/>
        <v>1540</v>
      </c>
    </row>
    <row r="30" spans="1:19" ht="15.75" customHeight="1">
      <c r="A30" s="27" t="s">
        <v>36</v>
      </c>
      <c r="B30" s="146" t="s">
        <v>1</v>
      </c>
      <c r="C30" s="121">
        <v>40</v>
      </c>
      <c r="D30" s="38">
        <v>1540</v>
      </c>
      <c r="E30" s="49"/>
      <c r="F30" s="77">
        <f>D30+E30</f>
        <v>1540</v>
      </c>
      <c r="G30" s="66"/>
      <c r="H30" s="49">
        <f>F30+G30</f>
        <v>1540</v>
      </c>
      <c r="I30" s="77"/>
      <c r="J30" s="66">
        <f>H30+I30</f>
        <v>1540</v>
      </c>
      <c r="K30" s="77"/>
      <c r="L30" s="66">
        <f>J30+K30</f>
        <v>1540</v>
      </c>
      <c r="M30" s="77"/>
      <c r="N30" s="66">
        <f>L30+M30</f>
        <v>1540</v>
      </c>
      <c r="O30" s="77"/>
      <c r="P30" s="96">
        <f>N30+O30</f>
        <v>1540</v>
      </c>
      <c r="Q30" s="108"/>
      <c r="R30" s="175">
        <f>P30+Q30</f>
        <v>1540</v>
      </c>
      <c r="S30" s="193">
        <f t="shared" si="8"/>
        <v>1540</v>
      </c>
    </row>
    <row r="31" spans="1:19" s="4" customFormat="1" ht="25.5" customHeight="1">
      <c r="A31" s="26" t="s">
        <v>31</v>
      </c>
      <c r="B31" s="154" t="s">
        <v>42</v>
      </c>
      <c r="C31" s="129">
        <v>100</v>
      </c>
      <c r="D31" s="37">
        <f aca="true" t="shared" si="10" ref="D31:P31">D32</f>
        <v>88623</v>
      </c>
      <c r="E31" s="45">
        <f t="shared" si="10"/>
        <v>0</v>
      </c>
      <c r="F31" s="76">
        <f t="shared" si="10"/>
        <v>88623</v>
      </c>
      <c r="G31" s="65">
        <f t="shared" si="10"/>
        <v>100</v>
      </c>
      <c r="H31" s="45">
        <f t="shared" si="10"/>
        <v>88723</v>
      </c>
      <c r="I31" s="76">
        <f t="shared" si="10"/>
        <v>0</v>
      </c>
      <c r="J31" s="65">
        <f t="shared" si="10"/>
        <v>88723</v>
      </c>
      <c r="K31" s="76">
        <f t="shared" si="10"/>
        <v>0</v>
      </c>
      <c r="L31" s="65">
        <f t="shared" si="10"/>
        <v>88723</v>
      </c>
      <c r="M31" s="76">
        <f t="shared" si="10"/>
        <v>0</v>
      </c>
      <c r="N31" s="65">
        <f t="shared" si="10"/>
        <v>88723</v>
      </c>
      <c r="O31" s="76">
        <f t="shared" si="10"/>
        <v>500</v>
      </c>
      <c r="P31" s="100">
        <f t="shared" si="10"/>
        <v>89223</v>
      </c>
      <c r="Q31" s="107"/>
      <c r="R31" s="179">
        <f>R32</f>
        <v>89223</v>
      </c>
      <c r="S31" s="193">
        <f t="shared" si="8"/>
        <v>88623</v>
      </c>
    </row>
    <row r="32" spans="1:19" ht="14.25" customHeight="1">
      <c r="A32" s="29" t="s">
        <v>35</v>
      </c>
      <c r="B32" s="147" t="s">
        <v>20</v>
      </c>
      <c r="C32" s="130">
        <v>100</v>
      </c>
      <c r="D32" s="38">
        <v>88623</v>
      </c>
      <c r="E32" s="49"/>
      <c r="F32" s="77">
        <f>D32+E32</f>
        <v>88623</v>
      </c>
      <c r="G32" s="66">
        <v>100</v>
      </c>
      <c r="H32" s="49">
        <f>F32+G32</f>
        <v>88723</v>
      </c>
      <c r="I32" s="77"/>
      <c r="J32" s="66">
        <f>H32+I32</f>
        <v>88723</v>
      </c>
      <c r="K32" s="77"/>
      <c r="L32" s="66">
        <f>J32+K32</f>
        <v>88723</v>
      </c>
      <c r="M32" s="77"/>
      <c r="N32" s="66">
        <f>L32+M32</f>
        <v>88723</v>
      </c>
      <c r="O32" s="77">
        <v>500</v>
      </c>
      <c r="P32" s="96">
        <f>N32+O32</f>
        <v>89223</v>
      </c>
      <c r="Q32" s="108"/>
      <c r="R32" s="175">
        <f>P32+Q32</f>
        <v>89223</v>
      </c>
      <c r="S32" s="193">
        <f t="shared" si="8"/>
        <v>88623</v>
      </c>
    </row>
    <row r="33" spans="1:19" s="5" customFormat="1" ht="27.75" customHeight="1">
      <c r="A33" s="26" t="s">
        <v>24</v>
      </c>
      <c r="B33" s="155" t="s">
        <v>54</v>
      </c>
      <c r="C33" s="128">
        <v>100</v>
      </c>
      <c r="D33" s="37">
        <f>SUM(D34:D35)</f>
        <v>23500</v>
      </c>
      <c r="E33" s="45">
        <f aca="true" t="shared" si="11" ref="E33:J33">SUM(E34:E35)</f>
        <v>16120</v>
      </c>
      <c r="F33" s="76">
        <f t="shared" si="11"/>
        <v>39620</v>
      </c>
      <c r="G33" s="65">
        <f t="shared" si="11"/>
        <v>0</v>
      </c>
      <c r="H33" s="45">
        <f t="shared" si="11"/>
        <v>39620</v>
      </c>
      <c r="I33" s="76">
        <f t="shared" si="11"/>
        <v>0</v>
      </c>
      <c r="J33" s="65">
        <f t="shared" si="11"/>
        <v>39620</v>
      </c>
      <c r="K33" s="76">
        <f aca="true" t="shared" si="12" ref="K33:P33">SUM(K34:K35)</f>
        <v>0</v>
      </c>
      <c r="L33" s="65">
        <f t="shared" si="12"/>
        <v>39620</v>
      </c>
      <c r="M33" s="76">
        <f t="shared" si="12"/>
        <v>0</v>
      </c>
      <c r="N33" s="65">
        <f t="shared" si="12"/>
        <v>39620</v>
      </c>
      <c r="O33" s="76">
        <f t="shared" si="12"/>
        <v>8500</v>
      </c>
      <c r="P33" s="100">
        <f t="shared" si="12"/>
        <v>48120</v>
      </c>
      <c r="Q33" s="107">
        <f>SUM(Q34:Q35)</f>
        <v>0</v>
      </c>
      <c r="R33" s="179">
        <f>SUM(R34:R35)</f>
        <v>48120</v>
      </c>
      <c r="S33" s="193">
        <f t="shared" si="8"/>
        <v>39620</v>
      </c>
    </row>
    <row r="34" spans="1:19" s="5" customFormat="1" ht="27" customHeight="1">
      <c r="A34" s="27"/>
      <c r="B34" s="156" t="s">
        <v>68</v>
      </c>
      <c r="C34" s="128"/>
      <c r="D34" s="38">
        <v>20000</v>
      </c>
      <c r="E34" s="49">
        <v>16120</v>
      </c>
      <c r="F34" s="77">
        <f>D34+E34</f>
        <v>36120</v>
      </c>
      <c r="G34" s="66"/>
      <c r="H34" s="49">
        <f>F34+G34</f>
        <v>36120</v>
      </c>
      <c r="I34" s="77"/>
      <c r="J34" s="66">
        <f>H34+I34</f>
        <v>36120</v>
      </c>
      <c r="K34" s="77"/>
      <c r="L34" s="66">
        <f>J34+K34</f>
        <v>36120</v>
      </c>
      <c r="M34" s="77"/>
      <c r="N34" s="66">
        <f>L34+M34</f>
        <v>36120</v>
      </c>
      <c r="O34" s="77"/>
      <c r="P34" s="96">
        <f>N34+O34</f>
        <v>36120</v>
      </c>
      <c r="Q34" s="108"/>
      <c r="R34" s="175">
        <f>P34+Q34</f>
        <v>36120</v>
      </c>
      <c r="S34" s="193">
        <f t="shared" si="8"/>
        <v>36120</v>
      </c>
    </row>
    <row r="35" spans="1:19" s="5" customFormat="1" ht="27.75" customHeight="1">
      <c r="A35" s="27"/>
      <c r="B35" s="156" t="s">
        <v>73</v>
      </c>
      <c r="C35" s="128"/>
      <c r="D35" s="38">
        <v>3500</v>
      </c>
      <c r="E35" s="49"/>
      <c r="F35" s="77">
        <f>D35+E35</f>
        <v>3500</v>
      </c>
      <c r="G35" s="66"/>
      <c r="H35" s="49">
        <f>F35+G35</f>
        <v>3500</v>
      </c>
      <c r="I35" s="77"/>
      <c r="J35" s="66">
        <f>H35+I35</f>
        <v>3500</v>
      </c>
      <c r="K35" s="77"/>
      <c r="L35" s="66">
        <f>J35+K35</f>
        <v>3500</v>
      </c>
      <c r="M35" s="77"/>
      <c r="N35" s="66">
        <f>L35+M35</f>
        <v>3500</v>
      </c>
      <c r="O35" s="93">
        <f>2500+6000</f>
        <v>8500</v>
      </c>
      <c r="P35" s="96">
        <f>N35+O35</f>
        <v>12000</v>
      </c>
      <c r="Q35" s="112"/>
      <c r="R35" s="175">
        <f>P35+Q35</f>
        <v>12000</v>
      </c>
      <c r="S35" s="193">
        <f t="shared" si="8"/>
        <v>3500</v>
      </c>
    </row>
    <row r="36" spans="1:19" s="5" customFormat="1" ht="21" hidden="1">
      <c r="A36" s="26" t="s">
        <v>23</v>
      </c>
      <c r="B36" s="155" t="s">
        <v>12</v>
      </c>
      <c r="C36" s="128"/>
      <c r="D36" s="38"/>
      <c r="E36" s="49"/>
      <c r="F36" s="77"/>
      <c r="G36" s="66"/>
      <c r="H36" s="49">
        <f>F36+G36</f>
        <v>0</v>
      </c>
      <c r="I36" s="77"/>
      <c r="J36" s="66">
        <f>H36+I36</f>
        <v>0</v>
      </c>
      <c r="K36" s="77"/>
      <c r="L36" s="66">
        <f>J36+K36</f>
        <v>0</v>
      </c>
      <c r="M36" s="77"/>
      <c r="N36" s="66">
        <f>L36+M36</f>
        <v>0</v>
      </c>
      <c r="O36" s="77"/>
      <c r="P36" s="96">
        <f>N36+O36</f>
        <v>0</v>
      </c>
      <c r="Q36" s="77"/>
      <c r="R36" s="175">
        <f>P36+Q36</f>
        <v>0</v>
      </c>
      <c r="S36" s="193">
        <f t="shared" si="8"/>
        <v>0</v>
      </c>
    </row>
    <row r="37" spans="1:19" ht="25.5" hidden="1">
      <c r="A37" s="27" t="s">
        <v>3</v>
      </c>
      <c r="B37" s="146" t="s">
        <v>44</v>
      </c>
      <c r="C37" s="131"/>
      <c r="D37" s="38"/>
      <c r="E37" s="49"/>
      <c r="F37" s="77"/>
      <c r="G37" s="66"/>
      <c r="H37" s="49">
        <f>F37+G37</f>
        <v>0</v>
      </c>
      <c r="I37" s="77"/>
      <c r="J37" s="66">
        <f>H37+I37</f>
        <v>0</v>
      </c>
      <c r="K37" s="77"/>
      <c r="L37" s="66">
        <f>J37+K37</f>
        <v>0</v>
      </c>
      <c r="M37" s="77"/>
      <c r="N37" s="66">
        <f>L37+M37</f>
        <v>0</v>
      </c>
      <c r="O37" s="77"/>
      <c r="P37" s="96">
        <f>N37+O37</f>
        <v>0</v>
      </c>
      <c r="Q37" s="77"/>
      <c r="R37" s="175">
        <f>P37+Q37</f>
        <v>0</v>
      </c>
      <c r="S37" s="193">
        <f t="shared" si="8"/>
        <v>0</v>
      </c>
    </row>
    <row r="38" spans="1:19" s="5" customFormat="1" ht="12.75" customHeight="1" thickBot="1">
      <c r="A38" s="26" t="s">
        <v>6</v>
      </c>
      <c r="B38" s="145" t="s">
        <v>5</v>
      </c>
      <c r="C38" s="126" t="s">
        <v>63</v>
      </c>
      <c r="D38" s="38">
        <v>8908</v>
      </c>
      <c r="E38" s="49"/>
      <c r="F38" s="77">
        <f>D38+E38</f>
        <v>8908</v>
      </c>
      <c r="G38" s="66"/>
      <c r="H38" s="57">
        <f>F38+G38</f>
        <v>8908</v>
      </c>
      <c r="I38" s="79"/>
      <c r="J38" s="68">
        <f>H38+I38</f>
        <v>8908</v>
      </c>
      <c r="K38" s="79"/>
      <c r="L38" s="68">
        <f>J38+K38</f>
        <v>8908</v>
      </c>
      <c r="M38" s="79"/>
      <c r="N38" s="68">
        <f>L38+M38</f>
        <v>8908</v>
      </c>
      <c r="O38" s="79"/>
      <c r="P38" s="101">
        <f>N38+O38</f>
        <v>8908</v>
      </c>
      <c r="Q38" s="79"/>
      <c r="R38" s="180">
        <f>P38+Q38</f>
        <v>8908</v>
      </c>
      <c r="S38" s="193">
        <f t="shared" si="8"/>
        <v>8908</v>
      </c>
    </row>
    <row r="39" spans="1:19" s="2" customFormat="1" ht="14.25" customHeight="1" hidden="1" thickBot="1">
      <c r="A39" s="34" t="s">
        <v>70</v>
      </c>
      <c r="B39" s="157" t="s">
        <v>39</v>
      </c>
      <c r="C39" s="62"/>
      <c r="D39" s="39">
        <f aca="true" t="shared" si="13" ref="D39:P39">D40</f>
        <v>0</v>
      </c>
      <c r="E39" s="46"/>
      <c r="F39" s="74">
        <f t="shared" si="13"/>
        <v>0</v>
      </c>
      <c r="G39" s="62"/>
      <c r="H39" s="58">
        <f t="shared" si="13"/>
        <v>0</v>
      </c>
      <c r="I39" s="80"/>
      <c r="J39" s="69">
        <f t="shared" si="13"/>
        <v>0</v>
      </c>
      <c r="K39" s="80"/>
      <c r="L39" s="69">
        <f t="shared" si="13"/>
        <v>0</v>
      </c>
      <c r="M39" s="80"/>
      <c r="N39" s="69">
        <f t="shared" si="13"/>
        <v>0</v>
      </c>
      <c r="O39" s="80"/>
      <c r="P39" s="102">
        <f t="shared" si="13"/>
        <v>0</v>
      </c>
      <c r="Q39" s="80"/>
      <c r="R39" s="181">
        <f>R40</f>
        <v>0</v>
      </c>
      <c r="S39" s="193">
        <f t="shared" si="8"/>
        <v>0</v>
      </c>
    </row>
    <row r="40" spans="1:19" s="2" customFormat="1" ht="26.25" hidden="1" thickBot="1">
      <c r="A40" s="34" t="s">
        <v>37</v>
      </c>
      <c r="B40" s="158" t="s">
        <v>38</v>
      </c>
      <c r="C40" s="132"/>
      <c r="D40" s="38"/>
      <c r="E40" s="49"/>
      <c r="F40" s="77"/>
      <c r="G40" s="66"/>
      <c r="H40" s="49"/>
      <c r="I40" s="77"/>
      <c r="J40" s="66"/>
      <c r="K40" s="77"/>
      <c r="L40" s="66"/>
      <c r="M40" s="77"/>
      <c r="N40" s="66"/>
      <c r="O40" s="77"/>
      <c r="P40" s="96"/>
      <c r="Q40" s="77"/>
      <c r="R40" s="175"/>
      <c r="S40" s="193">
        <f t="shared" si="8"/>
        <v>0</v>
      </c>
    </row>
    <row r="41" spans="1:19" ht="13.5" hidden="1" thickBot="1">
      <c r="A41" s="182"/>
      <c r="B41" s="159"/>
      <c r="C41" s="183"/>
      <c r="D41" s="184"/>
      <c r="E41" s="184"/>
      <c r="F41" s="81"/>
      <c r="G41" s="184"/>
      <c r="H41" s="184"/>
      <c r="I41" s="81"/>
      <c r="J41" s="184"/>
      <c r="K41" s="81"/>
      <c r="L41" s="184"/>
      <c r="M41" s="81"/>
      <c r="N41" s="184"/>
      <c r="O41" s="81"/>
      <c r="P41" s="184"/>
      <c r="Q41" s="81"/>
      <c r="R41" s="185"/>
      <c r="S41" s="193">
        <f t="shared" si="8"/>
        <v>0</v>
      </c>
    </row>
    <row r="42" spans="1:19" s="7" customFormat="1" ht="15" thickBot="1">
      <c r="A42" s="22"/>
      <c r="B42" s="160" t="s">
        <v>40</v>
      </c>
      <c r="C42" s="133"/>
      <c r="D42" s="23">
        <f>D10+D23</f>
        <v>644411</v>
      </c>
      <c r="E42" s="50">
        <f>E10+E23</f>
        <v>21440</v>
      </c>
      <c r="F42" s="82">
        <f>F10+F23</f>
        <v>665851</v>
      </c>
      <c r="G42" s="71">
        <f>G10+G23</f>
        <v>100</v>
      </c>
      <c r="H42" s="59">
        <f>F42+G42</f>
        <v>665951</v>
      </c>
      <c r="I42" s="82">
        <f>I10+I23</f>
        <v>0</v>
      </c>
      <c r="J42" s="70">
        <f>H42+I42</f>
        <v>665951</v>
      </c>
      <c r="K42" s="82">
        <f>K10+K23</f>
        <v>0</v>
      </c>
      <c r="L42" s="70">
        <f>J42+K42</f>
        <v>665951</v>
      </c>
      <c r="M42" s="82">
        <f>M10+M23</f>
        <v>0</v>
      </c>
      <c r="N42" s="70">
        <f>L42+M42</f>
        <v>665951</v>
      </c>
      <c r="O42" s="82">
        <f>O10+O23</f>
        <v>31488</v>
      </c>
      <c r="P42" s="96">
        <f>N42+O42</f>
        <v>697439</v>
      </c>
      <c r="Q42" s="82">
        <f>Q10+Q23</f>
        <v>0</v>
      </c>
      <c r="R42" s="175">
        <f>P42+Q42</f>
        <v>697439</v>
      </c>
      <c r="S42" s="193">
        <f t="shared" si="8"/>
        <v>665851</v>
      </c>
    </row>
    <row r="43" spans="1:19" s="3" customFormat="1" ht="15" thickBot="1">
      <c r="A43" s="22" t="s">
        <v>7</v>
      </c>
      <c r="B43" s="161" t="s">
        <v>72</v>
      </c>
      <c r="C43" s="134"/>
      <c r="D43" s="23">
        <f>SUM(D44:D47)</f>
        <v>539505</v>
      </c>
      <c r="E43" s="50">
        <f>SUM(E44:E47)</f>
        <v>0</v>
      </c>
      <c r="F43" s="82">
        <f>SUM(F44:F47)</f>
        <v>539505</v>
      </c>
      <c r="G43" s="71">
        <f>SUM(G44:G47)</f>
        <v>-18355.4</v>
      </c>
      <c r="H43" s="50">
        <f>SUM(H44:H47)</f>
        <v>521149.6</v>
      </c>
      <c r="I43" s="82">
        <f aca="true" t="shared" si="14" ref="I43:N43">SUM(I44:I47)</f>
        <v>437.8</v>
      </c>
      <c r="J43" s="71">
        <f t="shared" si="14"/>
        <v>521587.4</v>
      </c>
      <c r="K43" s="82">
        <f t="shared" si="14"/>
        <v>14176</v>
      </c>
      <c r="L43" s="71">
        <f t="shared" si="14"/>
        <v>535763.4</v>
      </c>
      <c r="M43" s="82">
        <f>SUM(M44:M47)</f>
        <v>9635.9</v>
      </c>
      <c r="N43" s="71">
        <f t="shared" si="14"/>
        <v>536695.3</v>
      </c>
      <c r="O43" s="82">
        <f>SUM(O44:O47)</f>
        <v>0</v>
      </c>
      <c r="P43" s="103">
        <f>SUM(P44:P47)</f>
        <v>536695.3</v>
      </c>
      <c r="Q43" s="82">
        <f>SUM(Q44:Q47)</f>
        <v>14749.097000000002</v>
      </c>
      <c r="R43" s="186">
        <f>SUM(R44:R47)</f>
        <v>551444.397</v>
      </c>
      <c r="S43" s="193">
        <f t="shared" si="8"/>
        <v>539505</v>
      </c>
    </row>
    <row r="44" spans="1:19" ht="25.5" customHeight="1">
      <c r="A44" s="35" t="s">
        <v>8</v>
      </c>
      <c r="B44" s="162" t="s">
        <v>71</v>
      </c>
      <c r="C44" s="135"/>
      <c r="D44" s="43">
        <v>199730</v>
      </c>
      <c r="E44" s="60"/>
      <c r="F44" s="77">
        <f>D44+E44</f>
        <v>199730</v>
      </c>
      <c r="G44" s="196">
        <v>5713</v>
      </c>
      <c r="H44" s="49">
        <f>F44+G44</f>
        <v>205443</v>
      </c>
      <c r="I44" s="83"/>
      <c r="J44" s="66">
        <f>H44+I44</f>
        <v>205443</v>
      </c>
      <c r="K44" s="83">
        <v>4136</v>
      </c>
      <c r="L44" s="88">
        <f>J44+K44</f>
        <v>209579</v>
      </c>
      <c r="M44" s="90"/>
      <c r="N44" s="66">
        <f>L44+M44</f>
        <v>209579</v>
      </c>
      <c r="O44" s="90"/>
      <c r="P44" s="96">
        <f>N44+O44</f>
        <v>209579</v>
      </c>
      <c r="Q44" s="90"/>
      <c r="R44" s="175">
        <f>P44+Q44</f>
        <v>209579</v>
      </c>
      <c r="S44" s="193">
        <f t="shared" si="8"/>
        <v>199730</v>
      </c>
    </row>
    <row r="45" spans="1:19" ht="25.5" customHeight="1">
      <c r="A45" s="26" t="s">
        <v>9</v>
      </c>
      <c r="B45" s="163" t="s">
        <v>84</v>
      </c>
      <c r="C45" s="131"/>
      <c r="D45" s="43">
        <v>93867</v>
      </c>
      <c r="E45" s="60"/>
      <c r="F45" s="77">
        <f>D45+E45</f>
        <v>93867</v>
      </c>
      <c r="G45" s="72">
        <v>-29809</v>
      </c>
      <c r="H45" s="49">
        <f>F45+G45</f>
        <v>64058</v>
      </c>
      <c r="I45" s="84"/>
      <c r="J45" s="66">
        <f>H45+I45</f>
        <v>64058</v>
      </c>
      <c r="K45" s="84">
        <v>11600</v>
      </c>
      <c r="L45" s="88">
        <f>J45+K45</f>
        <v>75658</v>
      </c>
      <c r="M45" s="81"/>
      <c r="N45" s="66">
        <f>L45</f>
        <v>75658</v>
      </c>
      <c r="O45" s="81"/>
      <c r="P45" s="96">
        <f>N45</f>
        <v>75658</v>
      </c>
      <c r="Q45" s="170">
        <v>16511.273</v>
      </c>
      <c r="R45" s="175">
        <f>P45+Q45</f>
        <v>92169.273</v>
      </c>
      <c r="S45" s="193">
        <f t="shared" si="8"/>
        <v>93867</v>
      </c>
    </row>
    <row r="46" spans="1:19" ht="27.75" customHeight="1" thickBot="1">
      <c r="A46" s="36" t="s">
        <v>0</v>
      </c>
      <c r="B46" s="164" t="s">
        <v>60</v>
      </c>
      <c r="C46" s="136"/>
      <c r="D46" s="52">
        <v>229367</v>
      </c>
      <c r="E46" s="57"/>
      <c r="F46" s="79">
        <f>D46+E46</f>
        <v>229367</v>
      </c>
      <c r="G46" s="68">
        <v>3284.6</v>
      </c>
      <c r="H46" s="57">
        <f>F46+G46</f>
        <v>232651.6</v>
      </c>
      <c r="I46" s="79">
        <v>4.8</v>
      </c>
      <c r="J46" s="68">
        <f>H46+I46</f>
        <v>232656.4</v>
      </c>
      <c r="K46" s="79">
        <v>-2019</v>
      </c>
      <c r="L46" s="89">
        <f>J46+K46</f>
        <v>230637.4</v>
      </c>
      <c r="M46" s="79">
        <v>5.9</v>
      </c>
      <c r="N46" s="68">
        <f>L46+M46</f>
        <v>230643.3</v>
      </c>
      <c r="O46" s="79"/>
      <c r="P46" s="101">
        <f>N46+O46</f>
        <v>230643.3</v>
      </c>
      <c r="Q46" s="106">
        <v>-1982.176</v>
      </c>
      <c r="R46" s="106">
        <f>P46+Q46</f>
        <v>228661.12399999998</v>
      </c>
      <c r="S46" s="193">
        <f t="shared" si="8"/>
        <v>229367</v>
      </c>
    </row>
    <row r="47" spans="1:19" ht="14.25" customHeight="1" thickBot="1">
      <c r="A47" s="36" t="s">
        <v>67</v>
      </c>
      <c r="B47" s="165" t="s">
        <v>66</v>
      </c>
      <c r="C47" s="137"/>
      <c r="D47" s="43">
        <v>16541</v>
      </c>
      <c r="E47" s="60"/>
      <c r="F47" s="84">
        <f>D47+E47</f>
        <v>16541</v>
      </c>
      <c r="G47" s="72">
        <v>2456</v>
      </c>
      <c r="H47" s="60">
        <f>F47+G47</f>
        <v>18997</v>
      </c>
      <c r="I47" s="84">
        <v>433</v>
      </c>
      <c r="J47" s="72">
        <f>H47+I47</f>
        <v>19430</v>
      </c>
      <c r="K47" s="84">
        <v>459</v>
      </c>
      <c r="L47" s="72">
        <f>J47+K47</f>
        <v>19889</v>
      </c>
      <c r="M47" s="84">
        <v>9630</v>
      </c>
      <c r="N47" s="72">
        <v>20815</v>
      </c>
      <c r="O47" s="84"/>
      <c r="P47" s="104">
        <v>20815</v>
      </c>
      <c r="Q47" s="113">
        <v>220</v>
      </c>
      <c r="R47" s="187">
        <f>P47+Q47</f>
        <v>21035</v>
      </c>
      <c r="S47" s="193">
        <f t="shared" si="8"/>
        <v>16541</v>
      </c>
    </row>
    <row r="48" spans="1:19" s="10" customFormat="1" ht="16.5" thickBot="1">
      <c r="A48" s="36"/>
      <c r="B48" s="53" t="s">
        <v>65</v>
      </c>
      <c r="C48" s="44"/>
      <c r="D48" s="41">
        <f>D42+D43</f>
        <v>1183916</v>
      </c>
      <c r="E48" s="47">
        <f>E42+E43</f>
        <v>21440</v>
      </c>
      <c r="F48" s="75">
        <f>F42+F43</f>
        <v>1205356</v>
      </c>
      <c r="G48" s="63">
        <f>G42+G43</f>
        <v>-18255.4</v>
      </c>
      <c r="H48" s="47">
        <f>H42+H43</f>
        <v>1187100.6</v>
      </c>
      <c r="I48" s="75">
        <f aca="true" t="shared" si="15" ref="I48:N48">I42+I43</f>
        <v>437.8</v>
      </c>
      <c r="J48" s="63">
        <f t="shared" si="15"/>
        <v>1187538.4</v>
      </c>
      <c r="K48" s="75">
        <f t="shared" si="15"/>
        <v>14176</v>
      </c>
      <c r="L48" s="63">
        <f t="shared" si="15"/>
        <v>1201714.4</v>
      </c>
      <c r="M48" s="75">
        <f t="shared" si="15"/>
        <v>9635.9</v>
      </c>
      <c r="N48" s="63">
        <f t="shared" si="15"/>
        <v>1202646.3</v>
      </c>
      <c r="O48" s="75">
        <f>O42+O43</f>
        <v>31488</v>
      </c>
      <c r="P48" s="98">
        <f>P42+P43</f>
        <v>1234134.3</v>
      </c>
      <c r="Q48" s="75">
        <f>Q42+Q43</f>
        <v>14749.097000000002</v>
      </c>
      <c r="R48" s="177">
        <f>R42+R43</f>
        <v>1248883.3969999999</v>
      </c>
      <c r="S48" s="193">
        <f t="shared" si="8"/>
        <v>1205356</v>
      </c>
    </row>
    <row r="49" spans="2:18" ht="12.75">
      <c r="B49" s="11"/>
      <c r="C49" s="1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3" ht="12.75">
      <c r="B50" s="11"/>
      <c r="C50" s="18"/>
    </row>
    <row r="51" spans="2:3" ht="12.75">
      <c r="B51" s="11"/>
      <c r="C51" s="18"/>
    </row>
    <row r="52" spans="2:3" ht="12.75">
      <c r="B52" s="11"/>
      <c r="C52" s="18"/>
    </row>
    <row r="53" spans="2:3" ht="12.75">
      <c r="B53" s="11"/>
      <c r="C53" s="18"/>
    </row>
    <row r="54" spans="2:3" ht="12.75">
      <c r="B54" s="11"/>
      <c r="C54" s="18"/>
    </row>
    <row r="55" spans="2:3" ht="12.75">
      <c r="B55" s="11"/>
      <c r="C55" s="18"/>
    </row>
    <row r="56" spans="2:3" ht="12.75">
      <c r="B56" s="11"/>
      <c r="C56" s="18"/>
    </row>
    <row r="57" spans="2:3" ht="12.75">
      <c r="B57" s="11"/>
      <c r="C57" s="18"/>
    </row>
    <row r="58" spans="2:3" ht="12.75">
      <c r="B58" s="11"/>
      <c r="C58" s="18"/>
    </row>
    <row r="59" spans="2:3" ht="12.75">
      <c r="B59" s="11"/>
      <c r="C59" s="18"/>
    </row>
    <row r="60" spans="2:3" ht="12.75">
      <c r="B60" s="11"/>
      <c r="C60" s="18"/>
    </row>
    <row r="61" spans="2:3" ht="12.75">
      <c r="B61" s="11"/>
      <c r="C61" s="18"/>
    </row>
    <row r="62" spans="2:3" ht="12.75">
      <c r="B62" s="11"/>
      <c r="C62" s="18"/>
    </row>
    <row r="63" spans="2:3" ht="12.75">
      <c r="B63" s="11"/>
      <c r="C63" s="18"/>
    </row>
    <row r="64" spans="2:3" ht="12.75">
      <c r="B64" s="11"/>
      <c r="C64" s="18"/>
    </row>
    <row r="65" spans="2:3" ht="12.75">
      <c r="B65" s="11"/>
      <c r="C65" s="18"/>
    </row>
    <row r="66" spans="2:3" ht="12.75">
      <c r="B66" s="11"/>
      <c r="C66" s="18"/>
    </row>
    <row r="67" spans="2:3" ht="12.75">
      <c r="B67" s="11"/>
      <c r="C67" s="18"/>
    </row>
    <row r="68" spans="2:3" ht="12.75">
      <c r="B68" s="11"/>
      <c r="C68" s="18"/>
    </row>
    <row r="69" spans="2:3" ht="12.75">
      <c r="B69" s="11"/>
      <c r="C69" s="18"/>
    </row>
    <row r="70" spans="2:3" ht="12.75">
      <c r="B70" s="11"/>
      <c r="C70" s="18"/>
    </row>
    <row r="71" spans="2:3" ht="12.75">
      <c r="B71" s="11"/>
      <c r="C71" s="18"/>
    </row>
    <row r="72" spans="2:3" ht="12.75">
      <c r="B72" s="11"/>
      <c r="C72" s="18"/>
    </row>
    <row r="73" spans="2:3" ht="12.75">
      <c r="B73" s="11"/>
      <c r="C73" s="18"/>
    </row>
    <row r="74" spans="2:3" ht="12.75">
      <c r="B74" s="11"/>
      <c r="C74" s="18"/>
    </row>
    <row r="75" spans="2:3" ht="12.75">
      <c r="B75" s="11"/>
      <c r="C75" s="18"/>
    </row>
    <row r="76" spans="2:3" ht="12.75">
      <c r="B76" s="11"/>
      <c r="C76" s="18"/>
    </row>
    <row r="77" spans="2:3" ht="12.75">
      <c r="B77" s="11"/>
      <c r="C77" s="18"/>
    </row>
    <row r="78" spans="2:3" ht="12.75">
      <c r="B78" s="11"/>
      <c r="C78" s="18"/>
    </row>
    <row r="79" spans="2:3" ht="12.75">
      <c r="B79" s="11"/>
      <c r="C79" s="18"/>
    </row>
    <row r="80" spans="2:3" ht="12.75">
      <c r="B80" s="11"/>
      <c r="C80" s="18"/>
    </row>
  </sheetData>
  <sheetProtection/>
  <mergeCells count="5">
    <mergeCell ref="A5:D5"/>
    <mergeCell ref="B1:E1"/>
    <mergeCell ref="B2:E2"/>
    <mergeCell ref="B3:E3"/>
    <mergeCell ref="B4:E4"/>
  </mergeCells>
  <printOptions/>
  <pageMargins left="0.35433070866141736" right="0.1968503937007874" top="0.2755905511811024" bottom="0.1968503937007874" header="0.2755905511811024" footer="0.1968503937007874"/>
  <pageSetup fitToHeight="4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2010-02-27T06:23:40Z</cp:lastPrinted>
  <dcterms:created xsi:type="dcterms:W3CDTF">1999-10-28T10:18:25Z</dcterms:created>
  <dcterms:modified xsi:type="dcterms:W3CDTF">2010-02-27T06:29:07Z</dcterms:modified>
  <cp:category/>
  <cp:version/>
  <cp:contentType/>
  <cp:contentStatus/>
</cp:coreProperties>
</file>