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'Лист1'!$A$1:$V$48</definedName>
  </definedNames>
  <calcPr fullCalcOnLoad="1"/>
</workbook>
</file>

<file path=xl/sharedStrings.xml><?xml version="1.0" encoding="utf-8"?>
<sst xmlns="http://schemas.openxmlformats.org/spreadsheetml/2006/main" count="105" uniqueCount="92">
  <si>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</si>
  <si>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</si>
  <si>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</si>
  <si>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</si>
  <si>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</si>
  <si>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</si>
  <si>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</si>
  <si>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</si>
  <si>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</si>
  <si>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</si>
  <si>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</si>
  <si>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</si>
  <si>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</si>
  <si>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</si>
  <si>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</si>
  <si>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</si>
  <si>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</si>
  <si>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</si>
  <si>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</si>
  <si>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</si>
  <si>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</si>
  <si>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</si>
  <si>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</si>
  <si>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</si>
  <si>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</si>
  <si>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</si>
  <si>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</si>
  <si>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</si>
  <si>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</si>
  <si>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</si>
  <si>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</si>
  <si>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</si>
  <si>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</si>
  <si>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</si>
  <si>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</si>
  <si>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</si>
  <si>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</si>
  <si>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</si>
  <si>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</si>
  <si>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</si>
  <si>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</si>
  <si>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</si>
  <si>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</si>
  <si>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</si>
  <si>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</si>
  <si>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</si>
  <si>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</si>
  <si>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</si>
  <si>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</si>
  <si>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</si>
  <si>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</si>
  <si>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</si>
  <si>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</si>
  <si>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</si>
  <si>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</si>
  <si>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</si>
  <si>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</si>
  <si>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</si>
  <si>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</si>
  <si>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</si>
  <si>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</si>
  <si>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</si>
  <si>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</si>
  <si>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</si>
  <si>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</si>
  <si>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</si>
  <si>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2 02 04000 00 0000 151</t>
  </si>
  <si>
    <t>Доходы от реализации иного имущества, находящегося в собственности городских округов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</si>
  <si>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</si>
  <si>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</si>
  <si>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</si>
  <si>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</si>
  <si>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</si>
  <si>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Бюджет </t>
  </si>
  <si>
    <t>Поправки № 1</t>
  </si>
  <si>
    <t>Поправки № 2</t>
  </si>
  <si>
    <t>Поправки № 3</t>
  </si>
  <si>
    <t>к решению Великолукской городской Думы</t>
  </si>
  <si>
    <t xml:space="preserve">Субсидии бюджетам субъектов Российской Федерации и муниципальных образований </t>
  </si>
  <si>
    <t>Уточненный бюджет на 2010 г.</t>
  </si>
  <si>
    <t xml:space="preserve">Поступление доходов в бюджет города Великие Луки в 2010 году            </t>
  </si>
  <si>
    <t>Поправки № 4</t>
  </si>
  <si>
    <t xml:space="preserve"> 26.02.2010 № 5</t>
  </si>
  <si>
    <t xml:space="preserve"> 26.03.2010 № 15</t>
  </si>
  <si>
    <t xml:space="preserve"> 20.04.2010 № 23</t>
  </si>
  <si>
    <t xml:space="preserve"> .05.2010 № </t>
  </si>
  <si>
    <t>Поправки № 5</t>
  </si>
  <si>
    <t>Поправки № 6</t>
  </si>
  <si>
    <t>Поправки № 7</t>
  </si>
  <si>
    <t>Поправки № 9</t>
  </si>
  <si>
    <t>Поправки № 10</t>
  </si>
  <si>
    <t xml:space="preserve">от 29.10.2010. № 94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</si>
</sst>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48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b/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/>
    </xf>
    <xf numFmtId="167" fontId="20" fillId="2" borderId="2" xfId="0" applyNumberFormat="1" applyFont="1" applyFill="1" applyBorder="1" applyAlignment="1" applyProtection="1">
      <alignment horizontal="center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/>
    </xf>
    <xf numFmtId="1" fontId="16" fillId="0" borderId="4" xfId="0" applyNumberFormat="1" applyFont="1" applyBorder="1" applyAlignment="1" applyProtection="1">
      <alignment horizontal="center" vertical="center" wrapText="1"/>
      <protection/>
    </xf>
    <xf numFmtId="164" fontId="16" fillId="2" borderId="5" xfId="0" applyNumberFormat="1" applyFont="1" applyFill="1" applyBorder="1" applyAlignment="1" applyProtection="1">
      <alignment horizontal="center" vertical="center" wrapText="1"/>
      <protection/>
    </xf>
    <xf numFmtId="164" fontId="21" fillId="2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Font="1" applyBorder="1" applyAlignment="1">
      <alignment horizontal="center" vertical="top" wrapText="1"/>
    </xf>
    <xf numFmtId="1" fontId="16" fillId="0" borderId="6" xfId="0" applyNumberFormat="1" applyFont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/>
    </xf>
    <xf numFmtId="164" fontId="16" fillId="2" borderId="8" xfId="0" applyNumberFormat="1" applyFont="1" applyFill="1" applyBorder="1" applyAlignment="1" applyProtection="1">
      <alignment horizontal="center" vertical="center" wrapText="1"/>
      <protection/>
    </xf>
    <xf numFmtId="167" fontId="6" fillId="2" borderId="9" xfId="0" applyNumberFormat="1" applyFont="1" applyFill="1" applyBorder="1" applyAlignment="1" applyProtection="1">
      <alignment horizontal="center"/>
      <protection locked="0"/>
    </xf>
    <xf numFmtId="167" fontId="7" fillId="0" borderId="9" xfId="0" applyNumberFormat="1" applyFont="1" applyBorder="1" applyAlignment="1" applyProtection="1">
      <alignment horizontal="center"/>
      <protection locked="0"/>
    </xf>
    <xf numFmtId="167" fontId="7" fillId="0" borderId="10" xfId="0" applyNumberFormat="1" applyFont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20" fillId="3" borderId="2" xfId="0" applyNumberFormat="1" applyFont="1" applyFill="1" applyBorder="1" applyAlignment="1" applyProtection="1">
      <alignment horizontal="center"/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67" fontId="20" fillId="3" borderId="14" xfId="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67" fontId="20" fillId="2" borderId="14" xfId="0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 vertical="center"/>
    </xf>
    <xf numFmtId="167" fontId="6" fillId="3" borderId="14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0" fillId="3" borderId="21" xfId="0" applyNumberFormat="1" applyFont="1" applyFill="1" applyBorder="1" applyAlignment="1" applyProtection="1">
      <alignment horizontal="center"/>
      <protection locked="0"/>
    </xf>
    <xf numFmtId="167" fontId="6" fillId="2" borderId="22" xfId="0" applyNumberFormat="1" applyFont="1" applyFill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6" fillId="3" borderId="21" xfId="0" applyNumberFormat="1" applyFont="1" applyFill="1" applyBorder="1" applyAlignment="1" applyProtection="1">
      <alignment horizontal="center"/>
      <protection locked="0"/>
    </xf>
    <xf numFmtId="167" fontId="7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67" fontId="20" fillId="2" borderId="21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1" fillId="3" borderId="1" xfId="0" applyFont="1" applyFill="1" applyBorder="1" applyAlignment="1" applyProtection="1">
      <alignment horizontal="center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right" vertical="top" wrapText="1"/>
      <protection locked="0"/>
    </xf>
    <xf numFmtId="1" fontId="4" fillId="3" borderId="27" xfId="0" applyNumberFormat="1" applyFont="1" applyFill="1" applyBorder="1" applyAlignment="1" applyProtection="1">
      <alignment horizontal="right" vertical="top" wrapText="1"/>
      <protection/>
    </xf>
    <xf numFmtId="1" fontId="4" fillId="0" borderId="28" xfId="0" applyNumberFormat="1" applyFont="1" applyBorder="1" applyAlignment="1" applyProtection="1">
      <alignment horizontal="right" vertical="top" wrapText="1"/>
      <protection/>
    </xf>
    <xf numFmtId="164" fontId="4" fillId="2" borderId="29" xfId="0" applyNumberFormat="1" applyFont="1" applyFill="1" applyBorder="1" applyAlignment="1" applyProtection="1">
      <alignment horizontal="right" vertical="center" wrapText="1"/>
      <protection/>
    </xf>
    <xf numFmtId="0" fontId="17" fillId="0" borderId="29" xfId="0" applyFont="1" applyBorder="1" applyAlignment="1" applyProtection="1">
      <alignment horizontal="right"/>
      <protection/>
    </xf>
    <xf numFmtId="0" fontId="18" fillId="2" borderId="29" xfId="0" applyFont="1" applyFill="1" applyBorder="1" applyAlignment="1" applyProtection="1">
      <alignment horizontal="right"/>
      <protection/>
    </xf>
    <xf numFmtId="0" fontId="17" fillId="0" borderId="29" xfId="0" applyFont="1" applyBorder="1" applyAlignment="1" applyProtection="1">
      <alignment horizontal="right"/>
      <protection locked="0"/>
    </xf>
    <xf numFmtId="0" fontId="17" fillId="0" borderId="18" xfId="0" applyFont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16" fillId="0" borderId="29" xfId="0" applyNumberFormat="1" applyFont="1" applyBorder="1" applyAlignment="1" applyProtection="1">
      <alignment horizontal="right" vertical="center" wrapText="1"/>
      <protection/>
    </xf>
    <xf numFmtId="1" fontId="4" fillId="0" borderId="29" xfId="0" applyNumberFormat="1" applyFont="1" applyBorder="1" applyAlignment="1" applyProtection="1">
      <alignment horizontal="right" vertical="top" wrapText="1"/>
      <protection/>
    </xf>
    <xf numFmtId="1" fontId="4" fillId="2" borderId="29" xfId="0" applyNumberFormat="1" applyFont="1" applyFill="1" applyBorder="1" applyAlignment="1" applyProtection="1">
      <alignment horizontal="right" vertical="top" wrapText="1"/>
      <protection/>
    </xf>
    <xf numFmtId="0" fontId="19" fillId="0" borderId="29" xfId="0" applyFont="1" applyBorder="1" applyAlignment="1">
      <alignment horizontal="right" vertical="top" wrapText="1"/>
    </xf>
    <xf numFmtId="1" fontId="4" fillId="0" borderId="29" xfId="0" applyNumberFormat="1" applyFont="1" applyBorder="1" applyAlignment="1" applyProtection="1">
      <alignment horizontal="right" vertical="top" wrapText="1"/>
      <protection locked="0"/>
    </xf>
    <xf numFmtId="3" fontId="5" fillId="0" borderId="29" xfId="21" applyNumberFormat="1" applyFont="1" applyBorder="1" applyAlignment="1" applyProtection="1">
      <alignment horizontal="right" wrapText="1"/>
      <protection locked="0"/>
    </xf>
    <xf numFmtId="0" fontId="20" fillId="0" borderId="27" xfId="0" applyFont="1" applyBorder="1" applyAlignment="1" applyProtection="1">
      <alignment horizontal="right" vertical="top" wrapText="1"/>
      <protection locked="0"/>
    </xf>
    <xf numFmtId="1" fontId="20" fillId="0" borderId="27" xfId="0" applyNumberFormat="1" applyFont="1" applyBorder="1" applyAlignment="1" applyProtection="1">
      <alignment horizontal="right" vertical="top" wrapText="1"/>
      <protection/>
    </xf>
    <xf numFmtId="1" fontId="4" fillId="0" borderId="28" xfId="0" applyNumberFormat="1" applyFont="1" applyBorder="1" applyAlignment="1" applyProtection="1">
      <alignment horizontal="right" vertical="top" wrapText="1"/>
      <protection locked="0"/>
    </xf>
    <xf numFmtId="1" fontId="4" fillId="0" borderId="30" xfId="0" applyNumberFormat="1" applyFont="1" applyBorder="1" applyAlignment="1" applyProtection="1">
      <alignment horizontal="right" vertical="top" wrapText="1"/>
      <protection locked="0"/>
    </xf>
    <xf numFmtId="1" fontId="4" fillId="0" borderId="31" xfId="0" applyNumberFormat="1" applyFont="1" applyBorder="1" applyAlignment="1" applyProtection="1">
      <alignment horizontal="right" vertical="top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1" fontId="14" fillId="3" borderId="21" xfId="0" applyNumberFormat="1" applyFont="1" applyFill="1" applyBorder="1" applyAlignment="1" applyProtection="1">
      <alignment horizontal="left" vertical="top" wrapText="1"/>
      <protection/>
    </xf>
    <xf numFmtId="1" fontId="4" fillId="0" borderId="19" xfId="0" applyNumberFormat="1" applyFont="1" applyBorder="1" applyAlignment="1" applyProtection="1">
      <alignment horizontal="left" vertical="top" wrapText="1"/>
      <protection/>
    </xf>
    <xf numFmtId="164" fontId="4" fillId="2" borderId="22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>
      <alignment horizontal="left" vertical="top" wrapText="1"/>
    </xf>
    <xf numFmtId="43" fontId="5" fillId="2" borderId="22" xfId="0" applyNumberFormat="1" applyFont="1" applyFill="1" applyBorder="1" applyAlignment="1" applyProtection="1">
      <alignment horizontal="left" vertical="top" wrapText="1"/>
      <protection/>
    </xf>
    <xf numFmtId="1" fontId="13" fillId="0" borderId="20" xfId="0" applyNumberFormat="1" applyFont="1" applyBorder="1" applyAlignment="1" applyProtection="1">
      <alignment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wrapText="1"/>
    </xf>
    <xf numFmtId="1" fontId="13" fillId="0" borderId="22" xfId="0" applyNumberFormat="1" applyFont="1" applyBorder="1" applyAlignment="1" applyProtection="1">
      <alignment horizontal="left" vertical="top" wrapText="1"/>
      <protection/>
    </xf>
    <xf numFmtId="1" fontId="4" fillId="2" borderId="22" xfId="0" applyNumberFormat="1" applyFont="1" applyFill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top" wrapText="1"/>
      <protection/>
    </xf>
    <xf numFmtId="0" fontId="5" fillId="2" borderId="22" xfId="0" applyFont="1" applyFill="1" applyBorder="1" applyAlignment="1">
      <alignment vertical="top" wrapText="1"/>
    </xf>
    <xf numFmtId="3" fontId="4" fillId="0" borderId="20" xfId="21" applyNumberFormat="1" applyFont="1" applyBorder="1" applyAlignment="1" applyProtection="1">
      <alignment horizontal="left" wrapText="1"/>
      <protection locked="0"/>
    </xf>
    <xf numFmtId="3" fontId="5" fillId="0" borderId="22" xfId="21" applyNumberFormat="1" applyFont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1" fontId="12" fillId="0" borderId="21" xfId="0" applyNumberFormat="1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7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49" fontId="13" fillId="2" borderId="27" xfId="0" applyNumberFormat="1" applyFont="1" applyFill="1" applyBorder="1" applyAlignment="1" applyProtection="1">
      <alignment horizontal="right" vertical="center" textRotation="90" wrapText="1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13" fillId="4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22" xfId="0" applyNumberFormat="1" applyFont="1" applyBorder="1" applyAlignment="1" applyProtection="1">
      <alignment horizontal="center"/>
      <protection locked="0"/>
    </xf>
    <xf numFmtId="167" fontId="6" fillId="2" borderId="33" xfId="0" applyNumberFormat="1" applyFont="1" applyFill="1" applyBorder="1" applyAlignment="1" applyProtection="1">
      <alignment horizontal="center"/>
      <protection locked="0"/>
    </xf>
    <xf numFmtId="167" fontId="7" fillId="0" borderId="34" xfId="0" applyNumberFormat="1" applyFont="1" applyBorder="1" applyAlignment="1" applyProtection="1">
      <alignment horizontal="center"/>
      <protection locked="0"/>
    </xf>
    <xf numFmtId="167" fontId="20" fillId="3" borderId="35" xfId="0" applyNumberFormat="1" applyFont="1" applyFill="1" applyBorder="1" applyAlignment="1" applyProtection="1">
      <alignment horizontal="center"/>
      <protection locked="0"/>
    </xf>
    <xf numFmtId="167" fontId="6" fillId="2" borderId="25" xfId="0" applyNumberFormat="1" applyFont="1" applyFill="1" applyBorder="1" applyAlignment="1" applyProtection="1">
      <alignment horizontal="center"/>
      <protection locked="0"/>
    </xf>
    <xf numFmtId="167" fontId="6" fillId="3" borderId="35" xfId="0" applyNumberFormat="1" applyFont="1" applyFill="1" applyBorder="1" applyAlignment="1" applyProtection="1">
      <alignment horizontal="center"/>
      <protection locked="0"/>
    </xf>
    <xf numFmtId="167" fontId="20" fillId="2" borderId="35" xfId="0" applyNumberFormat="1" applyFont="1" applyFill="1" applyBorder="1" applyAlignment="1" applyProtection="1">
      <alignment horizontal="center"/>
      <protection locked="0"/>
    </xf>
    <xf numFmtId="167" fontId="24" fillId="0" borderId="33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167" fontId="20" fillId="0" borderId="22" xfId="0" applyNumberFormat="1" applyFont="1" applyBorder="1" applyAlignment="1" applyProtection="1">
      <alignment horizontal="center"/>
      <protection locked="0"/>
    </xf>
    <xf numFmtId="167" fontId="20" fillId="0" borderId="33" xfId="0" applyNumberFormat="1" applyFont="1" applyBorder="1" applyAlignment="1" applyProtection="1">
      <alignment horizontal="center"/>
      <protection locked="0"/>
    </xf>
    <xf numFmtId="167" fontId="20" fillId="0" borderId="26" xfId="0" applyNumberFormat="1" applyFont="1" applyBorder="1" applyAlignment="1" applyProtection="1">
      <alignment horizontal="center"/>
      <protection locked="0"/>
    </xf>
    <xf numFmtId="167" fontId="20" fillId="3" borderId="36" xfId="0" applyNumberFormat="1" applyFont="1" applyFill="1" applyBorder="1" applyAlignment="1" applyProtection="1">
      <alignment horizontal="center"/>
      <protection locked="0"/>
    </xf>
    <xf numFmtId="1" fontId="20" fillId="3" borderId="27" xfId="0" applyNumberFormat="1" applyFont="1" applyFill="1" applyBorder="1" applyAlignment="1" applyProtection="1">
      <alignment horizontal="right" vertical="top" wrapText="1"/>
      <protection/>
    </xf>
    <xf numFmtId="1" fontId="12" fillId="3" borderId="21" xfId="0" applyNumberFormat="1" applyFont="1" applyFill="1" applyBorder="1" applyAlignment="1" applyProtection="1">
      <alignment horizontal="left" vertical="top" wrapText="1"/>
      <protection/>
    </xf>
    <xf numFmtId="167" fontId="5" fillId="0" borderId="22" xfId="0" applyNumberFormat="1" applyFont="1" applyBorder="1" applyAlignment="1" applyProtection="1">
      <alignment/>
      <protection/>
    </xf>
    <xf numFmtId="167" fontId="4" fillId="0" borderId="22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 locked="0"/>
    </xf>
    <xf numFmtId="167" fontId="5" fillId="0" borderId="19" xfId="0" applyNumberFormat="1" applyFont="1" applyBorder="1" applyAlignment="1" applyProtection="1">
      <alignment/>
      <protection/>
    </xf>
    <xf numFmtId="167" fontId="4" fillId="3" borderId="21" xfId="0" applyNumberFormat="1" applyFont="1" applyFill="1" applyBorder="1" applyAlignment="1" applyProtection="1">
      <alignment/>
      <protection/>
    </xf>
    <xf numFmtId="167" fontId="4" fillId="0" borderId="20" xfId="0" applyNumberFormat="1" applyFont="1" applyBorder="1" applyAlignment="1" applyProtection="1">
      <alignment/>
      <protection/>
    </xf>
    <xf numFmtId="0" fontId="25" fillId="0" borderId="29" xfId="0" applyFont="1" applyBorder="1" applyAlignment="1" applyProtection="1">
      <alignment horizontal="right"/>
      <protection/>
    </xf>
    <xf numFmtId="167" fontId="26" fillId="0" borderId="9" xfId="0" applyNumberFormat="1" applyFont="1" applyBorder="1" applyAlignment="1" applyProtection="1">
      <alignment horizontal="center"/>
      <protection locked="0"/>
    </xf>
    <xf numFmtId="167" fontId="26" fillId="0" borderId="12" xfId="0" applyNumberFormat="1" applyFont="1" applyBorder="1" applyAlignment="1" applyProtection="1">
      <alignment horizontal="center"/>
      <protection locked="0"/>
    </xf>
    <xf numFmtId="167" fontId="26" fillId="0" borderId="22" xfId="0" applyNumberFormat="1" applyFont="1" applyBorder="1" applyAlignment="1" applyProtection="1">
      <alignment horizontal="center"/>
      <protection locked="0"/>
    </xf>
    <xf numFmtId="167" fontId="26" fillId="0" borderId="25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right"/>
      <protection locked="0"/>
    </xf>
    <xf numFmtId="49" fontId="13" fillId="4" borderId="35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/>
      <protection/>
    </xf>
    <xf numFmtId="1" fontId="21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>
      <alignment horizontal="right" vertical="top" wrapText="1"/>
    </xf>
    <xf numFmtId="1" fontId="5" fillId="0" borderId="29" xfId="0" applyNumberFormat="1" applyFont="1" applyBorder="1" applyAlignment="1" applyProtection="1">
      <alignment horizontal="right" vertical="top" wrapText="1"/>
      <protection/>
    </xf>
    <xf numFmtId="167" fontId="4" fillId="0" borderId="23" xfId="0" applyNumberFormat="1" applyFont="1" applyBorder="1" applyAlignment="1" applyProtection="1">
      <alignment/>
      <protection/>
    </xf>
    <xf numFmtId="167" fontId="4" fillId="0" borderId="24" xfId="0" applyNumberFormat="1" applyFont="1" applyBorder="1" applyAlignment="1" applyProtection="1">
      <alignment/>
      <protection/>
    </xf>
    <xf numFmtId="167" fontId="20" fillId="3" borderId="21" xfId="0" applyNumberFormat="1" applyFont="1" applyFill="1" applyBorder="1" applyAlignment="1" applyProtection="1">
      <alignment/>
      <protection/>
    </xf>
    <xf numFmtId="167" fontId="20" fillId="0" borderId="21" xfId="0" applyNumberFormat="1" applyFont="1" applyBorder="1" applyAlignment="1" applyProtection="1">
      <alignment/>
      <protection/>
    </xf>
    <xf numFmtId="167" fontId="5" fillId="0" borderId="20" xfId="0" applyNumberFormat="1" applyFont="1" applyBorder="1" applyAlignment="1" applyProtection="1">
      <alignment/>
      <protection/>
    </xf>
    <xf numFmtId="0" fontId="27" fillId="0" borderId="19" xfId="0" applyFont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right" vertical="top" wrapText="1"/>
      <protection locked="0"/>
    </xf>
    <xf numFmtId="167" fontId="27" fillId="2" borderId="11" xfId="0" applyNumberFormat="1" applyFont="1" applyFill="1" applyBorder="1" applyAlignment="1" applyProtection="1">
      <alignment horizontal="center" wrapText="1"/>
      <protection locked="0"/>
    </xf>
    <xf numFmtId="167" fontId="27" fillId="2" borderId="15" xfId="0" applyNumberFormat="1" applyFont="1" applyFill="1" applyBorder="1" applyAlignment="1" applyProtection="1">
      <alignment horizontal="center" wrapText="1"/>
      <protection locked="0"/>
    </xf>
    <xf numFmtId="167" fontId="27" fillId="0" borderId="22" xfId="0" applyNumberFormat="1" applyFont="1" applyBorder="1" applyAlignment="1" applyProtection="1">
      <alignment horizontal="center" wrapText="1"/>
      <protection locked="0"/>
    </xf>
    <xf numFmtId="0" fontId="21" fillId="0" borderId="22" xfId="0" applyFont="1" applyBorder="1" applyAlignment="1" applyProtection="1">
      <alignment wrapText="1"/>
      <protection locked="0"/>
    </xf>
    <xf numFmtId="0" fontId="21" fillId="0" borderId="0" xfId="0" applyFont="1" applyAlignment="1" applyProtection="1">
      <alignment/>
      <protection locked="0"/>
    </xf>
    <xf numFmtId="167" fontId="6" fillId="0" borderId="23" xfId="0" applyNumberFormat="1" applyFont="1" applyBorder="1" applyAlignment="1" applyProtection="1">
      <alignment horizontal="center"/>
      <protection locked="0"/>
    </xf>
    <xf numFmtId="167" fontId="6" fillId="0" borderId="25" xfId="0" applyNumberFormat="1" applyFont="1" applyBorder="1" applyAlignment="1" applyProtection="1">
      <alignment horizontal="center"/>
      <protection locked="0"/>
    </xf>
    <xf numFmtId="167" fontId="11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167" fontId="15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pane xSplit="2" ySplit="9" topLeftCell="R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T4"/>
    </sheetView>
  </sheetViews>
  <sheetFormatPr defaultColWidth="9.00390625" defaultRowHeight="12.75"/>
  <cols>
    <col min="1" max="1" width="18.125" style="20" customWidth="1"/>
    <col min="2" max="2" width="53.125" style="8" customWidth="1"/>
    <col min="3" max="3" width="6.375" style="16" hidden="1" customWidth="1"/>
    <col min="4" max="4" width="10.625" style="15" hidden="1" customWidth="1"/>
    <col min="5" max="5" width="9.00390625" style="15" hidden="1" customWidth="1"/>
    <col min="6" max="6" width="11.00390625" style="15" hidden="1" customWidth="1"/>
    <col min="7" max="7" width="9.125" style="15" hidden="1" customWidth="1"/>
    <col min="8" max="8" width="10.875" style="1" hidden="1" customWidth="1"/>
    <col min="9" max="9" width="9.125" style="15" hidden="1" customWidth="1"/>
    <col min="10" max="10" width="11.00390625" style="15" hidden="1" customWidth="1"/>
    <col min="11" max="11" width="9.125" style="15" hidden="1" customWidth="1"/>
    <col min="12" max="12" width="11.00390625" style="15" hidden="1" customWidth="1"/>
    <col min="13" max="13" width="9.125" style="15" hidden="1" customWidth="1"/>
    <col min="14" max="14" width="11.00390625" style="15" hidden="1" customWidth="1"/>
    <col min="15" max="15" width="0" style="15" hidden="1" customWidth="1"/>
    <col min="16" max="16" width="11.00390625" style="15" hidden="1" customWidth="1"/>
    <col min="17" max="17" width="0" style="15" hidden="1" customWidth="1"/>
    <col min="18" max="18" width="11.00390625" style="15" hidden="1" customWidth="1"/>
    <col min="19" max="19" width="10.25390625" style="15" hidden="1" customWidth="1"/>
    <col min="20" max="20" width="11.00390625" style="15" hidden="1" customWidth="1"/>
    <col min="21" max="21" width="10.25390625" style="15" hidden="1" customWidth="1"/>
    <col min="22" max="22" width="11.00390625" style="15" customWidth="1"/>
    <col min="23" max="23" width="11.875" style="1" bestFit="1" customWidth="1"/>
    <col min="24" max="16384" width="9.125" style="1" customWidth="1"/>
  </cols>
  <sheetData>
    <row r="1" spans="1:20" s="12" customFormat="1" ht="12.75" customHeight="1">
      <c r="A1" s="18"/>
      <c r="B1" s="177" t="s">
        <v>60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s="72" customFormat="1" ht="11.25" customHeight="1">
      <c r="A2" s="71"/>
      <c r="B2" s="178" t="s">
        <v>77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2.75">
      <c r="A3" s="50"/>
      <c r="B3" s="179" t="s">
        <v>91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s="12" customFormat="1" ht="34.5" customHeight="1">
      <c r="A4" s="1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18" s="9" customFormat="1" ht="15.75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22" s="12" customFormat="1" ht="13.5" thickBot="1">
      <c r="A6" s="19"/>
      <c r="C6" s="121"/>
      <c r="D6" s="122"/>
      <c r="E6" s="122"/>
      <c r="F6" s="122"/>
      <c r="G6" s="122"/>
      <c r="H6" s="13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22" s="68" customFormat="1" ht="35.25" customHeight="1" thickBot="1">
      <c r="A7" s="123" t="s">
        <v>10</v>
      </c>
      <c r="B7" s="95" t="s">
        <v>22</v>
      </c>
      <c r="C7" s="124" t="s">
        <v>56</v>
      </c>
      <c r="D7" s="66" t="s">
        <v>73</v>
      </c>
      <c r="E7" s="128" t="s">
        <v>74</v>
      </c>
      <c r="F7" s="67" t="s">
        <v>79</v>
      </c>
      <c r="G7" s="156" t="s">
        <v>75</v>
      </c>
      <c r="H7" s="67" t="s">
        <v>79</v>
      </c>
      <c r="I7" s="156" t="s">
        <v>76</v>
      </c>
      <c r="J7" s="67" t="s">
        <v>79</v>
      </c>
      <c r="K7" s="156" t="s">
        <v>81</v>
      </c>
      <c r="L7" s="67" t="s">
        <v>79</v>
      </c>
      <c r="M7" s="156" t="s">
        <v>86</v>
      </c>
      <c r="N7" s="67" t="s">
        <v>79</v>
      </c>
      <c r="O7" s="156" t="s">
        <v>87</v>
      </c>
      <c r="P7" s="67" t="s">
        <v>79</v>
      </c>
      <c r="Q7" s="156" t="s">
        <v>88</v>
      </c>
      <c r="R7" s="67" t="s">
        <v>79</v>
      </c>
      <c r="S7" s="156" t="s">
        <v>89</v>
      </c>
      <c r="T7" s="67" t="s">
        <v>79</v>
      </c>
      <c r="U7" s="156" t="s">
        <v>90</v>
      </c>
      <c r="V7" s="67" t="s">
        <v>79</v>
      </c>
    </row>
    <row r="8" spans="1:22" s="172" customFormat="1" ht="25.5" customHeight="1" hidden="1">
      <c r="A8" s="34"/>
      <c r="B8" s="166"/>
      <c r="C8" s="167"/>
      <c r="D8" s="168"/>
      <c r="E8" s="169" t="s">
        <v>82</v>
      </c>
      <c r="F8" s="170"/>
      <c r="G8" s="169" t="s">
        <v>83</v>
      </c>
      <c r="H8" s="171"/>
      <c r="I8" s="169" t="s">
        <v>84</v>
      </c>
      <c r="J8" s="170"/>
      <c r="K8" s="169" t="s">
        <v>85</v>
      </c>
      <c r="L8" s="170"/>
      <c r="M8" s="169" t="s">
        <v>85</v>
      </c>
      <c r="N8" s="170"/>
      <c r="O8" s="169" t="s">
        <v>85</v>
      </c>
      <c r="P8" s="170"/>
      <c r="Q8" s="169" t="s">
        <v>85</v>
      </c>
      <c r="R8" s="170"/>
      <c r="S8" s="169" t="s">
        <v>85</v>
      </c>
      <c r="T8" s="170"/>
      <c r="U8" s="169" t="s">
        <v>85</v>
      </c>
      <c r="V8" s="170"/>
    </row>
    <row r="9" spans="1:22" ht="16.5" customHeight="1" hidden="1" thickBot="1">
      <c r="A9" s="23"/>
      <c r="B9" s="96"/>
      <c r="C9" s="75"/>
      <c r="D9" s="38"/>
      <c r="E9" s="44"/>
      <c r="F9" s="56"/>
      <c r="G9" s="131"/>
      <c r="H9" s="146"/>
      <c r="I9" s="131"/>
      <c r="J9" s="56"/>
      <c r="K9" s="131"/>
      <c r="L9" s="56"/>
      <c r="M9" s="131"/>
      <c r="N9" s="56"/>
      <c r="O9" s="131"/>
      <c r="P9" s="56"/>
      <c r="Q9" s="131"/>
      <c r="R9" s="56"/>
      <c r="S9" s="131"/>
      <c r="T9" s="56"/>
      <c r="U9" s="131"/>
      <c r="V9" s="56"/>
    </row>
    <row r="10" spans="1:23" s="3" customFormat="1" ht="15" customHeight="1" thickBot="1">
      <c r="A10" s="73"/>
      <c r="B10" s="97" t="s">
        <v>15</v>
      </c>
      <c r="C10" s="76"/>
      <c r="D10" s="40">
        <f>SUM(D12,D14,D16,D19,D22)</f>
        <v>449136</v>
      </c>
      <c r="E10" s="45">
        <f>SUM(E12,E14,E16,E19,E22)</f>
        <v>0</v>
      </c>
      <c r="F10" s="57">
        <f>SUM(F12,F14,F16,F19,F22)</f>
        <v>449136</v>
      </c>
      <c r="G10" s="132">
        <f>SUM(G12,G14,G16,G19,G22)</f>
        <v>0</v>
      </c>
      <c r="H10" s="148">
        <f>F10+G10</f>
        <v>449136</v>
      </c>
      <c r="I10" s="132">
        <f aca="true" t="shared" si="0" ref="I10:N10">SUM(I12,I14,I16,I19,I22)</f>
        <v>0</v>
      </c>
      <c r="J10" s="57">
        <f t="shared" si="0"/>
        <v>449136</v>
      </c>
      <c r="K10" s="132">
        <f t="shared" si="0"/>
        <v>0</v>
      </c>
      <c r="L10" s="57">
        <f t="shared" si="0"/>
        <v>449136</v>
      </c>
      <c r="M10" s="132">
        <f t="shared" si="0"/>
        <v>0</v>
      </c>
      <c r="N10" s="57">
        <f t="shared" si="0"/>
        <v>449136</v>
      </c>
      <c r="O10" s="132">
        <f aca="true" t="shared" si="1" ref="O10:T10">SUM(O12,O14,O16,O19,O22)</f>
        <v>0</v>
      </c>
      <c r="P10" s="57">
        <f t="shared" si="1"/>
        <v>449136</v>
      </c>
      <c r="Q10" s="132">
        <f t="shared" si="1"/>
        <v>0</v>
      </c>
      <c r="R10" s="57">
        <f t="shared" si="1"/>
        <v>449136</v>
      </c>
      <c r="S10" s="132">
        <f t="shared" si="1"/>
        <v>5000</v>
      </c>
      <c r="T10" s="57">
        <f t="shared" si="1"/>
        <v>454136</v>
      </c>
      <c r="U10" s="132">
        <f>SUM(U12,U14,U16,U19,U22)</f>
        <v>0</v>
      </c>
      <c r="V10" s="57">
        <f>SUM(V12,V14,V16,V19,V22)</f>
        <v>454136</v>
      </c>
      <c r="W10" s="175">
        <f aca="true" t="shared" si="2" ref="W10:W47">T10+U10</f>
        <v>454136</v>
      </c>
    </row>
    <row r="11" spans="1:23" s="3" customFormat="1" ht="18.75" customHeight="1" hidden="1">
      <c r="A11" s="24"/>
      <c r="B11" s="98"/>
      <c r="C11" s="77"/>
      <c r="D11" s="39"/>
      <c r="E11" s="46"/>
      <c r="F11" s="55"/>
      <c r="G11" s="130"/>
      <c r="H11" s="147">
        <f aca="true" t="shared" si="3" ref="H11:H48">F11+G11</f>
        <v>0</v>
      </c>
      <c r="I11" s="130"/>
      <c r="J11" s="55"/>
      <c r="K11" s="130"/>
      <c r="L11" s="55"/>
      <c r="M11" s="130"/>
      <c r="N11" s="55"/>
      <c r="O11" s="130"/>
      <c r="P11" s="55"/>
      <c r="Q11" s="130"/>
      <c r="R11" s="55"/>
      <c r="S11" s="130"/>
      <c r="T11" s="55"/>
      <c r="U11" s="130"/>
      <c r="V11" s="55"/>
      <c r="W11" s="175">
        <f t="shared" si="2"/>
        <v>0</v>
      </c>
    </row>
    <row r="12" spans="1:23" s="4" customFormat="1" ht="17.25" customHeight="1">
      <c r="A12" s="25" t="s">
        <v>29</v>
      </c>
      <c r="B12" s="99" t="s">
        <v>19</v>
      </c>
      <c r="C12" s="78"/>
      <c r="D12" s="36">
        <f>D13</f>
        <v>280000</v>
      </c>
      <c r="E12" s="43">
        <f>E13</f>
        <v>0</v>
      </c>
      <c r="F12" s="58">
        <f>F13</f>
        <v>280000</v>
      </c>
      <c r="G12" s="133">
        <f>G13</f>
        <v>0</v>
      </c>
      <c r="H12" s="145">
        <f t="shared" si="3"/>
        <v>280000</v>
      </c>
      <c r="I12" s="133">
        <f aca="true" t="shared" si="4" ref="I12:V12">I13</f>
        <v>0</v>
      </c>
      <c r="J12" s="58">
        <f t="shared" si="4"/>
        <v>280000</v>
      </c>
      <c r="K12" s="133">
        <f t="shared" si="4"/>
        <v>0</v>
      </c>
      <c r="L12" s="58">
        <f t="shared" si="4"/>
        <v>280000</v>
      </c>
      <c r="M12" s="133">
        <f t="shared" si="4"/>
        <v>0</v>
      </c>
      <c r="N12" s="58">
        <f t="shared" si="4"/>
        <v>280000</v>
      </c>
      <c r="O12" s="133">
        <f t="shared" si="4"/>
        <v>0</v>
      </c>
      <c r="P12" s="58">
        <f t="shared" si="4"/>
        <v>280000</v>
      </c>
      <c r="Q12" s="133">
        <f t="shared" si="4"/>
        <v>0</v>
      </c>
      <c r="R12" s="58">
        <f t="shared" si="4"/>
        <v>280000</v>
      </c>
      <c r="S12" s="133">
        <f t="shared" si="4"/>
        <v>0</v>
      </c>
      <c r="T12" s="58">
        <f t="shared" si="4"/>
        <v>280000</v>
      </c>
      <c r="U12" s="133">
        <f t="shared" si="4"/>
        <v>0</v>
      </c>
      <c r="V12" s="58">
        <f t="shared" si="4"/>
        <v>280000</v>
      </c>
      <c r="W12" s="175">
        <f t="shared" si="2"/>
        <v>280000</v>
      </c>
    </row>
    <row r="13" spans="1:23" s="3" customFormat="1" ht="16.5" customHeight="1">
      <c r="A13" s="26" t="s">
        <v>45</v>
      </c>
      <c r="B13" s="100" t="s">
        <v>11</v>
      </c>
      <c r="C13" s="150">
        <v>32</v>
      </c>
      <c r="D13" s="151">
        <v>280000</v>
      </c>
      <c r="E13" s="152"/>
      <c r="F13" s="153">
        <f>D13+E13</f>
        <v>280000</v>
      </c>
      <c r="G13" s="154"/>
      <c r="H13" s="144">
        <f t="shared" si="3"/>
        <v>280000</v>
      </c>
      <c r="I13" s="154"/>
      <c r="J13" s="153">
        <f>H13+I13</f>
        <v>280000</v>
      </c>
      <c r="K13" s="154"/>
      <c r="L13" s="153">
        <f>J13+K13</f>
        <v>280000</v>
      </c>
      <c r="M13" s="154"/>
      <c r="N13" s="153">
        <f>L13+M13</f>
        <v>280000</v>
      </c>
      <c r="O13" s="154"/>
      <c r="P13" s="153">
        <f>N13+O13</f>
        <v>280000</v>
      </c>
      <c r="Q13" s="154"/>
      <c r="R13" s="153">
        <f>P13+Q13</f>
        <v>280000</v>
      </c>
      <c r="S13" s="154"/>
      <c r="T13" s="153">
        <f>R13+S13</f>
        <v>280000</v>
      </c>
      <c r="U13" s="154"/>
      <c r="V13" s="153">
        <f>T13+U13</f>
        <v>280000</v>
      </c>
      <c r="W13" s="175">
        <f t="shared" si="2"/>
        <v>280000</v>
      </c>
    </row>
    <row r="14" spans="1:23" s="5" customFormat="1" ht="15" customHeight="1">
      <c r="A14" s="25" t="s">
        <v>4</v>
      </c>
      <c r="B14" s="101" t="s">
        <v>16</v>
      </c>
      <c r="C14" s="80"/>
      <c r="D14" s="36">
        <f>D15</f>
        <v>90000</v>
      </c>
      <c r="E14" s="43">
        <f>E15</f>
        <v>0</v>
      </c>
      <c r="F14" s="58">
        <f>F15</f>
        <v>90000</v>
      </c>
      <c r="G14" s="133">
        <f>G15</f>
        <v>0</v>
      </c>
      <c r="H14" s="145">
        <f t="shared" si="3"/>
        <v>90000</v>
      </c>
      <c r="I14" s="133">
        <f aca="true" t="shared" si="5" ref="I14:V14">I15</f>
        <v>0</v>
      </c>
      <c r="J14" s="58">
        <f t="shared" si="5"/>
        <v>90000</v>
      </c>
      <c r="K14" s="133">
        <f t="shared" si="5"/>
        <v>0</v>
      </c>
      <c r="L14" s="58">
        <f t="shared" si="5"/>
        <v>90000</v>
      </c>
      <c r="M14" s="133">
        <f t="shared" si="5"/>
        <v>0</v>
      </c>
      <c r="N14" s="58">
        <f t="shared" si="5"/>
        <v>90000</v>
      </c>
      <c r="O14" s="133">
        <f t="shared" si="5"/>
        <v>0</v>
      </c>
      <c r="P14" s="58">
        <f t="shared" si="5"/>
        <v>90000</v>
      </c>
      <c r="Q14" s="133">
        <f t="shared" si="5"/>
        <v>0</v>
      </c>
      <c r="R14" s="58">
        <f t="shared" si="5"/>
        <v>90000</v>
      </c>
      <c r="S14" s="133">
        <f t="shared" si="5"/>
        <v>0</v>
      </c>
      <c r="T14" s="58">
        <f t="shared" si="5"/>
        <v>90000</v>
      </c>
      <c r="U14" s="133">
        <f t="shared" si="5"/>
        <v>0</v>
      </c>
      <c r="V14" s="58">
        <f t="shared" si="5"/>
        <v>90000</v>
      </c>
      <c r="W14" s="175">
        <f t="shared" si="2"/>
        <v>90000</v>
      </c>
    </row>
    <row r="15" spans="1:23" s="3" customFormat="1" ht="17.25" customHeight="1">
      <c r="A15" s="27" t="s">
        <v>46</v>
      </c>
      <c r="B15" s="100" t="s">
        <v>17</v>
      </c>
      <c r="C15" s="150">
        <v>90</v>
      </c>
      <c r="D15" s="151">
        <v>90000</v>
      </c>
      <c r="E15" s="152"/>
      <c r="F15" s="153">
        <f>D15+E15</f>
        <v>90000</v>
      </c>
      <c r="G15" s="154"/>
      <c r="H15" s="144">
        <f t="shared" si="3"/>
        <v>90000</v>
      </c>
      <c r="I15" s="154"/>
      <c r="J15" s="153">
        <f>H15+I15</f>
        <v>90000</v>
      </c>
      <c r="K15" s="154"/>
      <c r="L15" s="153">
        <f>J15+K15</f>
        <v>90000</v>
      </c>
      <c r="M15" s="154"/>
      <c r="N15" s="153">
        <f>L15+M15</f>
        <v>90000</v>
      </c>
      <c r="O15" s="154"/>
      <c r="P15" s="153">
        <f>N15+O15</f>
        <v>90000</v>
      </c>
      <c r="Q15" s="154"/>
      <c r="R15" s="153">
        <f>P15+Q15</f>
        <v>90000</v>
      </c>
      <c r="S15" s="154"/>
      <c r="T15" s="153">
        <f>R15+S15</f>
        <v>90000</v>
      </c>
      <c r="U15" s="154"/>
      <c r="V15" s="153">
        <f>T15+U15</f>
        <v>90000</v>
      </c>
      <c r="W15" s="175">
        <f t="shared" si="2"/>
        <v>90000</v>
      </c>
    </row>
    <row r="16" spans="1:23" s="3" customFormat="1" ht="14.25" customHeight="1">
      <c r="A16" s="25" t="s">
        <v>28</v>
      </c>
      <c r="B16" s="101" t="s">
        <v>18</v>
      </c>
      <c r="C16" s="79"/>
      <c r="D16" s="36">
        <f>D17+D18</f>
        <v>59500</v>
      </c>
      <c r="E16" s="43">
        <f>E17+E18</f>
        <v>0</v>
      </c>
      <c r="F16" s="58">
        <f>F17+F18</f>
        <v>59500</v>
      </c>
      <c r="G16" s="133">
        <f>G17+G18</f>
        <v>0</v>
      </c>
      <c r="H16" s="145">
        <f t="shared" si="3"/>
        <v>59500</v>
      </c>
      <c r="I16" s="133">
        <f aca="true" t="shared" si="6" ref="I16:N16">I17+I18</f>
        <v>0</v>
      </c>
      <c r="J16" s="58">
        <f t="shared" si="6"/>
        <v>59500</v>
      </c>
      <c r="K16" s="133">
        <f t="shared" si="6"/>
        <v>0</v>
      </c>
      <c r="L16" s="58">
        <f t="shared" si="6"/>
        <v>59500</v>
      </c>
      <c r="M16" s="133">
        <f t="shared" si="6"/>
        <v>0</v>
      </c>
      <c r="N16" s="58">
        <f t="shared" si="6"/>
        <v>59500</v>
      </c>
      <c r="O16" s="133">
        <f aca="true" t="shared" si="7" ref="O16:T16">O17+O18</f>
        <v>0</v>
      </c>
      <c r="P16" s="58">
        <f t="shared" si="7"/>
        <v>59500</v>
      </c>
      <c r="Q16" s="133">
        <f t="shared" si="7"/>
        <v>0</v>
      </c>
      <c r="R16" s="58">
        <f t="shared" si="7"/>
        <v>59500</v>
      </c>
      <c r="S16" s="133">
        <f t="shared" si="7"/>
        <v>0</v>
      </c>
      <c r="T16" s="58">
        <f t="shared" si="7"/>
        <v>59500</v>
      </c>
      <c r="U16" s="133">
        <f>U17+U18</f>
        <v>0</v>
      </c>
      <c r="V16" s="58">
        <f>V17+V18</f>
        <v>59500</v>
      </c>
      <c r="W16" s="175">
        <f t="shared" si="2"/>
        <v>59500</v>
      </c>
    </row>
    <row r="17" spans="1:23" ht="15" customHeight="1">
      <c r="A17" s="27" t="s">
        <v>47</v>
      </c>
      <c r="B17" s="102" t="s">
        <v>13</v>
      </c>
      <c r="C17" s="155">
        <v>100</v>
      </c>
      <c r="D17" s="151">
        <v>2000</v>
      </c>
      <c r="E17" s="152"/>
      <c r="F17" s="153">
        <f>D17+E17</f>
        <v>2000</v>
      </c>
      <c r="G17" s="154"/>
      <c r="H17" s="144">
        <f t="shared" si="3"/>
        <v>2000</v>
      </c>
      <c r="I17" s="154"/>
      <c r="J17" s="153">
        <f>H17+I17</f>
        <v>2000</v>
      </c>
      <c r="K17" s="154"/>
      <c r="L17" s="153">
        <f>J17+K17</f>
        <v>2000</v>
      </c>
      <c r="M17" s="154"/>
      <c r="N17" s="153">
        <f>L17+M17</f>
        <v>2000</v>
      </c>
      <c r="O17" s="154"/>
      <c r="P17" s="153">
        <f>N17+O17</f>
        <v>2000</v>
      </c>
      <c r="Q17" s="154"/>
      <c r="R17" s="153">
        <f>P17+Q17</f>
        <v>2000</v>
      </c>
      <c r="S17" s="154"/>
      <c r="T17" s="153">
        <f>R17+S17</f>
        <v>2000</v>
      </c>
      <c r="U17" s="154"/>
      <c r="V17" s="153">
        <f>T17+U17</f>
        <v>2000</v>
      </c>
      <c r="W17" s="175">
        <f t="shared" si="2"/>
        <v>2000</v>
      </c>
    </row>
    <row r="18" spans="1:23" s="3" customFormat="1" ht="15" customHeight="1">
      <c r="A18" s="27" t="s">
        <v>48</v>
      </c>
      <c r="B18" s="100" t="s">
        <v>14</v>
      </c>
      <c r="C18" s="150">
        <v>100</v>
      </c>
      <c r="D18" s="151">
        <v>57500</v>
      </c>
      <c r="E18" s="152"/>
      <c r="F18" s="153">
        <f>D18+E18</f>
        <v>57500</v>
      </c>
      <c r="G18" s="154"/>
      <c r="H18" s="144">
        <f t="shared" si="3"/>
        <v>57500</v>
      </c>
      <c r="I18" s="154"/>
      <c r="J18" s="153">
        <f>H18+I18</f>
        <v>57500</v>
      </c>
      <c r="K18" s="154"/>
      <c r="L18" s="153">
        <f>J18+K18</f>
        <v>57500</v>
      </c>
      <c r="M18" s="154"/>
      <c r="N18" s="153">
        <f>L18+M18</f>
        <v>57500</v>
      </c>
      <c r="O18" s="154"/>
      <c r="P18" s="153">
        <f>N18+O18</f>
        <v>57500</v>
      </c>
      <c r="Q18" s="154"/>
      <c r="R18" s="153">
        <f>P18+Q18</f>
        <v>57500</v>
      </c>
      <c r="S18" s="154"/>
      <c r="T18" s="153">
        <f>R18+S18</f>
        <v>57500</v>
      </c>
      <c r="U18" s="154"/>
      <c r="V18" s="153">
        <f>T18+U18</f>
        <v>57500</v>
      </c>
      <c r="W18" s="175">
        <f t="shared" si="2"/>
        <v>57500</v>
      </c>
    </row>
    <row r="19" spans="1:23" s="3" customFormat="1" ht="15.75">
      <c r="A19" s="25" t="s">
        <v>31</v>
      </c>
      <c r="B19" s="101" t="s">
        <v>57</v>
      </c>
      <c r="C19" s="79"/>
      <c r="D19" s="36">
        <v>19636</v>
      </c>
      <c r="E19" s="43"/>
      <c r="F19" s="129">
        <f>D19+E19</f>
        <v>19636</v>
      </c>
      <c r="G19" s="133"/>
      <c r="H19" s="145">
        <f t="shared" si="3"/>
        <v>19636</v>
      </c>
      <c r="I19" s="133"/>
      <c r="J19" s="129">
        <f>H19+I19</f>
        <v>19636</v>
      </c>
      <c r="K19" s="133"/>
      <c r="L19" s="129">
        <f>J19+K19</f>
        <v>19636</v>
      </c>
      <c r="M19" s="133"/>
      <c r="N19" s="129">
        <f>L19+M19</f>
        <v>19636</v>
      </c>
      <c r="O19" s="133"/>
      <c r="P19" s="129">
        <f>N19+O19</f>
        <v>19636</v>
      </c>
      <c r="Q19" s="133"/>
      <c r="R19" s="129">
        <f>P19+Q19</f>
        <v>19636</v>
      </c>
      <c r="S19" s="133">
        <v>5000</v>
      </c>
      <c r="T19" s="129">
        <f>R19+S19</f>
        <v>24636</v>
      </c>
      <c r="U19" s="133"/>
      <c r="V19" s="129">
        <f>T19+U19</f>
        <v>24636</v>
      </c>
      <c r="W19" s="175">
        <f t="shared" si="2"/>
        <v>24636</v>
      </c>
    </row>
    <row r="20" spans="1:23" ht="25.5" hidden="1">
      <c r="A20" s="28" t="s">
        <v>49</v>
      </c>
      <c r="B20" s="103" t="s">
        <v>54</v>
      </c>
      <c r="C20" s="81">
        <v>100</v>
      </c>
      <c r="D20" s="37"/>
      <c r="E20" s="47"/>
      <c r="F20" s="59"/>
      <c r="G20" s="69"/>
      <c r="H20" s="145">
        <f t="shared" si="3"/>
        <v>0</v>
      </c>
      <c r="I20" s="69"/>
      <c r="J20" s="59"/>
      <c r="K20" s="69"/>
      <c r="L20" s="59"/>
      <c r="M20" s="69"/>
      <c r="N20" s="59"/>
      <c r="O20" s="69"/>
      <c r="P20" s="59"/>
      <c r="Q20" s="69"/>
      <c r="R20" s="59"/>
      <c r="S20" s="69"/>
      <c r="T20" s="59"/>
      <c r="U20" s="69"/>
      <c r="V20" s="59"/>
      <c r="W20" s="175">
        <f t="shared" si="2"/>
        <v>0</v>
      </c>
    </row>
    <row r="21" spans="1:23" ht="25.5" hidden="1">
      <c r="A21" s="29" t="s">
        <v>50</v>
      </c>
      <c r="B21" s="104" t="s">
        <v>42</v>
      </c>
      <c r="C21" s="81">
        <v>100</v>
      </c>
      <c r="D21" s="37"/>
      <c r="E21" s="47"/>
      <c r="F21" s="59"/>
      <c r="G21" s="69"/>
      <c r="H21" s="145">
        <f t="shared" si="3"/>
        <v>0</v>
      </c>
      <c r="I21" s="69"/>
      <c r="J21" s="59"/>
      <c r="K21" s="69"/>
      <c r="L21" s="59"/>
      <c r="M21" s="69"/>
      <c r="N21" s="59"/>
      <c r="O21" s="69"/>
      <c r="P21" s="59"/>
      <c r="Q21" s="69"/>
      <c r="R21" s="59"/>
      <c r="S21" s="69"/>
      <c r="T21" s="59"/>
      <c r="U21" s="69"/>
      <c r="V21" s="59"/>
      <c r="W21" s="175">
        <f t="shared" si="2"/>
        <v>0</v>
      </c>
    </row>
    <row r="22" spans="1:29" ht="24.75" thickBot="1">
      <c r="A22" s="30" t="s">
        <v>27</v>
      </c>
      <c r="B22" s="105" t="s">
        <v>52</v>
      </c>
      <c r="C22" s="82">
        <v>100</v>
      </c>
      <c r="D22" s="38"/>
      <c r="E22" s="44"/>
      <c r="F22" s="56"/>
      <c r="G22" s="131"/>
      <c r="H22" s="149">
        <f t="shared" si="3"/>
        <v>0</v>
      </c>
      <c r="I22" s="131"/>
      <c r="J22" s="56"/>
      <c r="K22" s="131"/>
      <c r="L22" s="56"/>
      <c r="M22" s="131"/>
      <c r="N22" s="56"/>
      <c r="O22" s="131"/>
      <c r="P22" s="56"/>
      <c r="Q22" s="131"/>
      <c r="R22" s="56"/>
      <c r="S22" s="131"/>
      <c r="T22" s="56"/>
      <c r="U22" s="131"/>
      <c r="V22" s="56"/>
      <c r="W22" s="175">
        <f t="shared" si="2"/>
        <v>0</v>
      </c>
      <c r="X22" s="6"/>
      <c r="Y22" s="6"/>
      <c r="Z22" s="6"/>
      <c r="AA22" s="6"/>
      <c r="AB22" s="6"/>
      <c r="AC22" s="6"/>
    </row>
    <row r="23" spans="1:23" s="3" customFormat="1" ht="16.5" thickBot="1">
      <c r="A23" s="74"/>
      <c r="B23" s="97" t="s">
        <v>40</v>
      </c>
      <c r="C23" s="76"/>
      <c r="D23" s="41">
        <f>SUM(D24,D29,D31,D33,D36,D38,D39)</f>
        <v>195275</v>
      </c>
      <c r="E23" s="51">
        <f>SUM(E24,E29,E31,E33,E36,E38,E39)</f>
        <v>21440</v>
      </c>
      <c r="F23" s="60">
        <f>SUM(F24,F29,F31,F33,F36,F38,F39)</f>
        <v>216715</v>
      </c>
      <c r="G23" s="134">
        <f>SUM(G24,G29,G31,G33,G36,G38,G39)</f>
        <v>0</v>
      </c>
      <c r="H23" s="148">
        <f t="shared" si="3"/>
        <v>216715</v>
      </c>
      <c r="I23" s="134">
        <f aca="true" t="shared" si="8" ref="I23:N23">SUM(I24,I29,I31,I33,I36,I38,I39)</f>
        <v>0</v>
      </c>
      <c r="J23" s="60">
        <f t="shared" si="8"/>
        <v>216715</v>
      </c>
      <c r="K23" s="134">
        <f t="shared" si="8"/>
        <v>1161</v>
      </c>
      <c r="L23" s="60">
        <f t="shared" si="8"/>
        <v>217876</v>
      </c>
      <c r="M23" s="134">
        <f t="shared" si="8"/>
        <v>2220</v>
      </c>
      <c r="N23" s="60">
        <f t="shared" si="8"/>
        <v>220096</v>
      </c>
      <c r="O23" s="134">
        <f aca="true" t="shared" si="9" ref="O23:T23">SUM(O24,O29,O31,O33,O36,O38,O39)</f>
        <v>0</v>
      </c>
      <c r="P23" s="60">
        <f t="shared" si="9"/>
        <v>220096</v>
      </c>
      <c r="Q23" s="134">
        <f t="shared" si="9"/>
        <v>130.5</v>
      </c>
      <c r="R23" s="60">
        <f t="shared" si="9"/>
        <v>220226.5</v>
      </c>
      <c r="S23" s="134">
        <f t="shared" si="9"/>
        <v>17150</v>
      </c>
      <c r="T23" s="60">
        <f t="shared" si="9"/>
        <v>237376.5</v>
      </c>
      <c r="U23" s="134">
        <f>SUM(U24,U29,U31,U33,U36,U38,U39)</f>
        <v>79.509</v>
      </c>
      <c r="V23" s="60">
        <f>SUM(V24,V29,V31,V33,V36,V38,V39)</f>
        <v>237456.00900000002</v>
      </c>
      <c r="W23" s="175">
        <f t="shared" si="2"/>
        <v>237456.009</v>
      </c>
    </row>
    <row r="24" spans="1:23" s="3" customFormat="1" ht="36.75" customHeight="1">
      <c r="A24" s="31" t="s">
        <v>26</v>
      </c>
      <c r="B24" s="98" t="s">
        <v>21</v>
      </c>
      <c r="C24" s="77"/>
      <c r="D24" s="39">
        <f>SUM(D25:D28)</f>
        <v>72704</v>
      </c>
      <c r="E24" s="46">
        <f>SUM(E25:E28)</f>
        <v>5320</v>
      </c>
      <c r="F24" s="55">
        <f>SUM(F25:F28)</f>
        <v>78024</v>
      </c>
      <c r="G24" s="130">
        <f>SUM(G25:G28)</f>
        <v>0</v>
      </c>
      <c r="H24" s="157">
        <f t="shared" si="3"/>
        <v>78024</v>
      </c>
      <c r="I24" s="130">
        <f aca="true" t="shared" si="10" ref="I24:N24">SUM(I25:I28)</f>
        <v>0</v>
      </c>
      <c r="J24" s="55">
        <f t="shared" si="10"/>
        <v>78024</v>
      </c>
      <c r="K24" s="130">
        <f t="shared" si="10"/>
        <v>456</v>
      </c>
      <c r="L24" s="55">
        <f t="shared" si="10"/>
        <v>78480</v>
      </c>
      <c r="M24" s="130">
        <f t="shared" si="10"/>
        <v>20</v>
      </c>
      <c r="N24" s="55">
        <f t="shared" si="10"/>
        <v>78500</v>
      </c>
      <c r="O24" s="130">
        <f aca="true" t="shared" si="11" ref="O24:U24">SUM(O25:O28)</f>
        <v>0</v>
      </c>
      <c r="P24" s="55">
        <f t="shared" si="11"/>
        <v>78500</v>
      </c>
      <c r="Q24" s="130">
        <f t="shared" si="11"/>
        <v>0</v>
      </c>
      <c r="R24" s="55">
        <f t="shared" si="11"/>
        <v>78500</v>
      </c>
      <c r="S24" s="130">
        <f t="shared" si="11"/>
        <v>5000</v>
      </c>
      <c r="T24" s="55">
        <f t="shared" si="11"/>
        <v>83500</v>
      </c>
      <c r="U24" s="55">
        <f t="shared" si="11"/>
        <v>0</v>
      </c>
      <c r="V24" s="55">
        <f>SUM(V25:V28)</f>
        <v>83500</v>
      </c>
      <c r="W24" s="175">
        <f t="shared" si="2"/>
        <v>83500</v>
      </c>
    </row>
    <row r="25" spans="1:23" s="3" customFormat="1" ht="39.75" customHeight="1" hidden="1">
      <c r="A25" s="32" t="s">
        <v>32</v>
      </c>
      <c r="B25" s="106" t="s">
        <v>51</v>
      </c>
      <c r="C25" s="83"/>
      <c r="D25" s="37"/>
      <c r="E25" s="47"/>
      <c r="F25" s="59"/>
      <c r="G25" s="69"/>
      <c r="H25" s="144">
        <f t="shared" si="3"/>
        <v>0</v>
      </c>
      <c r="I25" s="69"/>
      <c r="J25" s="59"/>
      <c r="K25" s="69"/>
      <c r="L25" s="59"/>
      <c r="M25" s="69"/>
      <c r="N25" s="59"/>
      <c r="O25" s="69"/>
      <c r="P25" s="59"/>
      <c r="Q25" s="69"/>
      <c r="R25" s="59"/>
      <c r="S25" s="69"/>
      <c r="T25" s="59"/>
      <c r="U25" s="69"/>
      <c r="V25" s="59"/>
      <c r="W25" s="175">
        <f t="shared" si="2"/>
        <v>0</v>
      </c>
    </row>
    <row r="26" spans="1:23" s="3" customFormat="1" ht="66.75" customHeight="1">
      <c r="A26" s="26" t="s">
        <v>33</v>
      </c>
      <c r="B26" s="107" t="s">
        <v>58</v>
      </c>
      <c r="C26" s="158" t="s">
        <v>61</v>
      </c>
      <c r="D26" s="151">
        <v>71304</v>
      </c>
      <c r="E26" s="152"/>
      <c r="F26" s="153">
        <f>D26+E26</f>
        <v>71304</v>
      </c>
      <c r="G26" s="154"/>
      <c r="H26" s="144">
        <f t="shared" si="3"/>
        <v>71304</v>
      </c>
      <c r="I26" s="154"/>
      <c r="J26" s="153">
        <f>H26+I26</f>
        <v>71304</v>
      </c>
      <c r="K26" s="154"/>
      <c r="L26" s="153">
        <f>J26+K26</f>
        <v>71304</v>
      </c>
      <c r="M26" s="154"/>
      <c r="N26" s="153">
        <f>L26+M26</f>
        <v>71304</v>
      </c>
      <c r="O26" s="154"/>
      <c r="P26" s="153">
        <f>N26+O26</f>
        <v>71304</v>
      </c>
      <c r="Q26" s="154"/>
      <c r="R26" s="153">
        <f>P26+Q26</f>
        <v>71304</v>
      </c>
      <c r="S26" s="154">
        <v>5000</v>
      </c>
      <c r="T26" s="153">
        <f>R26+S26</f>
        <v>76304</v>
      </c>
      <c r="U26" s="154"/>
      <c r="V26" s="153">
        <f>T26+U26</f>
        <v>76304</v>
      </c>
      <c r="W26" s="175">
        <f t="shared" si="2"/>
        <v>76304</v>
      </c>
    </row>
    <row r="27" spans="1:23" ht="24.75" customHeight="1">
      <c r="A27" s="28" t="s">
        <v>2</v>
      </c>
      <c r="B27" s="103" t="s">
        <v>44</v>
      </c>
      <c r="C27" s="159">
        <v>10</v>
      </c>
      <c r="D27" s="151">
        <v>1300</v>
      </c>
      <c r="E27" s="152"/>
      <c r="F27" s="153">
        <f>D27+E27</f>
        <v>1300</v>
      </c>
      <c r="G27" s="154"/>
      <c r="H27" s="144">
        <f t="shared" si="3"/>
        <v>1300</v>
      </c>
      <c r="I27" s="154"/>
      <c r="J27" s="153">
        <f>H27+I27</f>
        <v>1300</v>
      </c>
      <c r="K27" s="154"/>
      <c r="L27" s="153">
        <f>J27+K27</f>
        <v>1300</v>
      </c>
      <c r="M27" s="154"/>
      <c r="N27" s="153">
        <f>L27+M27</f>
        <v>1300</v>
      </c>
      <c r="O27" s="154"/>
      <c r="P27" s="153">
        <f>N27+O27</f>
        <v>1300</v>
      </c>
      <c r="Q27" s="154"/>
      <c r="R27" s="153">
        <f>P27+Q27</f>
        <v>1300</v>
      </c>
      <c r="S27" s="154"/>
      <c r="T27" s="153">
        <f>R27+S27</f>
        <v>1300</v>
      </c>
      <c r="U27" s="154"/>
      <c r="V27" s="153">
        <f>T27+U27</f>
        <v>1300</v>
      </c>
      <c r="W27" s="175">
        <f t="shared" si="2"/>
        <v>1300</v>
      </c>
    </row>
    <row r="28" spans="1:23" ht="24.75" customHeight="1">
      <c r="A28" s="28" t="s">
        <v>63</v>
      </c>
      <c r="B28" s="106" t="s">
        <v>68</v>
      </c>
      <c r="C28" s="160">
        <v>100</v>
      </c>
      <c r="D28" s="151">
        <v>100</v>
      </c>
      <c r="E28" s="152">
        <v>5320</v>
      </c>
      <c r="F28" s="153">
        <f>D28+E28</f>
        <v>5420</v>
      </c>
      <c r="G28" s="154"/>
      <c r="H28" s="144">
        <f t="shared" si="3"/>
        <v>5420</v>
      </c>
      <c r="I28" s="154"/>
      <c r="J28" s="153">
        <f>H28+I28</f>
        <v>5420</v>
      </c>
      <c r="K28" s="154">
        <v>456</v>
      </c>
      <c r="L28" s="153">
        <f>J28+K28</f>
        <v>5876</v>
      </c>
      <c r="M28" s="154">
        <v>20</v>
      </c>
      <c r="N28" s="153">
        <f>L28+M28</f>
        <v>5896</v>
      </c>
      <c r="O28" s="154"/>
      <c r="P28" s="153">
        <f>N28+O28</f>
        <v>5896</v>
      </c>
      <c r="Q28" s="154"/>
      <c r="R28" s="153">
        <f>P28+Q28</f>
        <v>5896</v>
      </c>
      <c r="S28" s="154"/>
      <c r="T28" s="153">
        <f>R28+S28</f>
        <v>5896</v>
      </c>
      <c r="U28" s="154"/>
      <c r="V28" s="153">
        <f>T28+U28</f>
        <v>5896</v>
      </c>
      <c r="W28" s="175">
        <f t="shared" si="2"/>
        <v>5896</v>
      </c>
    </row>
    <row r="29" spans="1:23" s="5" customFormat="1" ht="13.5" customHeight="1">
      <c r="A29" s="25" t="s">
        <v>25</v>
      </c>
      <c r="B29" s="108" t="s">
        <v>55</v>
      </c>
      <c r="C29" s="85"/>
      <c r="D29" s="36">
        <f>D30</f>
        <v>1540</v>
      </c>
      <c r="E29" s="43">
        <f>E30</f>
        <v>0</v>
      </c>
      <c r="F29" s="58">
        <f>F30</f>
        <v>1540</v>
      </c>
      <c r="G29" s="133">
        <f>G30</f>
        <v>0</v>
      </c>
      <c r="H29" s="145">
        <f t="shared" si="3"/>
        <v>1540</v>
      </c>
      <c r="I29" s="133">
        <f aca="true" t="shared" si="12" ref="I29:T29">I30</f>
        <v>0</v>
      </c>
      <c r="J29" s="58">
        <f t="shared" si="12"/>
        <v>1540</v>
      </c>
      <c r="K29" s="133">
        <f t="shared" si="12"/>
        <v>0</v>
      </c>
      <c r="L29" s="58">
        <f t="shared" si="12"/>
        <v>1540</v>
      </c>
      <c r="M29" s="133">
        <f t="shared" si="12"/>
        <v>0</v>
      </c>
      <c r="N29" s="58">
        <f t="shared" si="12"/>
        <v>1540</v>
      </c>
      <c r="O29" s="133">
        <f t="shared" si="12"/>
        <v>0</v>
      </c>
      <c r="P29" s="58">
        <f t="shared" si="12"/>
        <v>1540</v>
      </c>
      <c r="Q29" s="133">
        <f t="shared" si="12"/>
        <v>0</v>
      </c>
      <c r="R29" s="58">
        <f t="shared" si="12"/>
        <v>1540</v>
      </c>
      <c r="S29" s="133">
        <f t="shared" si="12"/>
        <v>0</v>
      </c>
      <c r="T29" s="58">
        <f t="shared" si="12"/>
        <v>1540</v>
      </c>
      <c r="U29" s="133">
        <f>U30</f>
        <v>0</v>
      </c>
      <c r="V29" s="58">
        <f>V30</f>
        <v>1540</v>
      </c>
      <c r="W29" s="175">
        <f t="shared" si="2"/>
        <v>1540</v>
      </c>
    </row>
    <row r="30" spans="1:23" ht="15.75" customHeight="1">
      <c r="A30" s="26" t="s">
        <v>35</v>
      </c>
      <c r="B30" s="102" t="s">
        <v>1</v>
      </c>
      <c r="C30" s="79">
        <v>40</v>
      </c>
      <c r="D30" s="37">
        <v>1540</v>
      </c>
      <c r="E30" s="47"/>
      <c r="F30" s="59">
        <f>D30+E30</f>
        <v>1540</v>
      </c>
      <c r="G30" s="69"/>
      <c r="H30" s="144">
        <f t="shared" si="3"/>
        <v>1540</v>
      </c>
      <c r="I30" s="69"/>
      <c r="J30" s="59">
        <f>H30+I30</f>
        <v>1540</v>
      </c>
      <c r="K30" s="69"/>
      <c r="L30" s="59">
        <f>J30+K30</f>
        <v>1540</v>
      </c>
      <c r="M30" s="69"/>
      <c r="N30" s="59">
        <f>L30+M30</f>
        <v>1540</v>
      </c>
      <c r="O30" s="69"/>
      <c r="P30" s="59">
        <f>N30+O30</f>
        <v>1540</v>
      </c>
      <c r="Q30" s="69"/>
      <c r="R30" s="59">
        <f>P30+Q30</f>
        <v>1540</v>
      </c>
      <c r="S30" s="69"/>
      <c r="T30" s="59">
        <f>R30+S30</f>
        <v>1540</v>
      </c>
      <c r="U30" s="69"/>
      <c r="V30" s="59">
        <f>T30+U30</f>
        <v>1540</v>
      </c>
      <c r="W30" s="175">
        <f t="shared" si="2"/>
        <v>1540</v>
      </c>
    </row>
    <row r="31" spans="1:23" s="4" customFormat="1" ht="25.5" customHeight="1">
      <c r="A31" s="25" t="s">
        <v>30</v>
      </c>
      <c r="B31" s="109" t="s">
        <v>41</v>
      </c>
      <c r="C31" s="86">
        <v>100</v>
      </c>
      <c r="D31" s="36">
        <f>D32</f>
        <v>88623</v>
      </c>
      <c r="E31" s="43">
        <f>E32</f>
        <v>0</v>
      </c>
      <c r="F31" s="58">
        <f>F32</f>
        <v>88623</v>
      </c>
      <c r="G31" s="133">
        <f>G32</f>
        <v>0</v>
      </c>
      <c r="H31" s="145">
        <f t="shared" si="3"/>
        <v>88623</v>
      </c>
      <c r="I31" s="133">
        <f aca="true" t="shared" si="13" ref="I31:V31">I32</f>
        <v>0</v>
      </c>
      <c r="J31" s="58">
        <f t="shared" si="13"/>
        <v>88623</v>
      </c>
      <c r="K31" s="133">
        <f t="shared" si="13"/>
        <v>0</v>
      </c>
      <c r="L31" s="58">
        <f t="shared" si="13"/>
        <v>88623</v>
      </c>
      <c r="M31" s="133">
        <f t="shared" si="13"/>
        <v>700</v>
      </c>
      <c r="N31" s="58">
        <f t="shared" si="13"/>
        <v>89323</v>
      </c>
      <c r="O31" s="133">
        <f t="shared" si="13"/>
        <v>0</v>
      </c>
      <c r="P31" s="58">
        <f t="shared" si="13"/>
        <v>89323</v>
      </c>
      <c r="Q31" s="133">
        <f t="shared" si="13"/>
        <v>130.5</v>
      </c>
      <c r="R31" s="58">
        <f t="shared" si="13"/>
        <v>89453.5</v>
      </c>
      <c r="S31" s="133">
        <f>S32</f>
        <v>150</v>
      </c>
      <c r="T31" s="58">
        <f t="shared" si="13"/>
        <v>89603.5</v>
      </c>
      <c r="U31" s="133">
        <f>U32</f>
        <v>79.509</v>
      </c>
      <c r="V31" s="58">
        <f t="shared" si="13"/>
        <v>89683.009</v>
      </c>
      <c r="W31" s="175">
        <f t="shared" si="2"/>
        <v>89683.009</v>
      </c>
    </row>
    <row r="32" spans="1:23" ht="14.25" customHeight="1">
      <c r="A32" s="28" t="s">
        <v>34</v>
      </c>
      <c r="B32" s="103" t="s">
        <v>20</v>
      </c>
      <c r="C32" s="87">
        <v>100</v>
      </c>
      <c r="D32" s="37">
        <v>88623</v>
      </c>
      <c r="E32" s="47"/>
      <c r="F32" s="59">
        <f>D32+E32</f>
        <v>88623</v>
      </c>
      <c r="G32" s="69"/>
      <c r="H32" s="144">
        <f t="shared" si="3"/>
        <v>88623</v>
      </c>
      <c r="I32" s="69"/>
      <c r="J32" s="59">
        <f>H32+I32</f>
        <v>88623</v>
      </c>
      <c r="K32" s="69"/>
      <c r="L32" s="59">
        <f>J32+K32</f>
        <v>88623</v>
      </c>
      <c r="M32" s="69">
        <v>700</v>
      </c>
      <c r="N32" s="59">
        <f>L32+M32</f>
        <v>89323</v>
      </c>
      <c r="O32" s="69"/>
      <c r="P32" s="59">
        <f>N32+O32</f>
        <v>89323</v>
      </c>
      <c r="Q32" s="69">
        <v>130.5</v>
      </c>
      <c r="R32" s="59">
        <f>P32+Q32</f>
        <v>89453.5</v>
      </c>
      <c r="S32" s="69">
        <v>150</v>
      </c>
      <c r="T32" s="59">
        <f>R32+S32</f>
        <v>89603.5</v>
      </c>
      <c r="U32" s="69">
        <v>79.509</v>
      </c>
      <c r="V32" s="59">
        <f>T32+U32</f>
        <v>89683.009</v>
      </c>
      <c r="W32" s="175">
        <f t="shared" si="2"/>
        <v>89683.009</v>
      </c>
    </row>
    <row r="33" spans="1:23" s="5" customFormat="1" ht="27.75" customHeight="1">
      <c r="A33" s="25" t="s">
        <v>24</v>
      </c>
      <c r="B33" s="110" t="s">
        <v>53</v>
      </c>
      <c r="C33" s="85">
        <v>100</v>
      </c>
      <c r="D33" s="36">
        <f>SUM(D34:D35)</f>
        <v>23500</v>
      </c>
      <c r="E33" s="43">
        <f>SUM(E34:E35)</f>
        <v>16120</v>
      </c>
      <c r="F33" s="58">
        <f>SUM(F34:F35)</f>
        <v>39620</v>
      </c>
      <c r="G33" s="133">
        <f>SUM(G34:G35)</f>
        <v>0</v>
      </c>
      <c r="H33" s="145">
        <f t="shared" si="3"/>
        <v>39620</v>
      </c>
      <c r="I33" s="133">
        <f aca="true" t="shared" si="14" ref="I33:N33">SUM(I34:I35)</f>
        <v>0</v>
      </c>
      <c r="J33" s="58">
        <f t="shared" si="14"/>
        <v>39620</v>
      </c>
      <c r="K33" s="133">
        <f t="shared" si="14"/>
        <v>705</v>
      </c>
      <c r="L33" s="58">
        <f t="shared" si="14"/>
        <v>40325</v>
      </c>
      <c r="M33" s="133">
        <f t="shared" si="14"/>
        <v>1500</v>
      </c>
      <c r="N33" s="58">
        <f t="shared" si="14"/>
        <v>41825</v>
      </c>
      <c r="O33" s="133">
        <f aca="true" t="shared" si="15" ref="O33:T33">SUM(O34:O35)</f>
        <v>0</v>
      </c>
      <c r="P33" s="58">
        <f t="shared" si="15"/>
        <v>41825</v>
      </c>
      <c r="Q33" s="133">
        <f t="shared" si="15"/>
        <v>0</v>
      </c>
      <c r="R33" s="58">
        <f t="shared" si="15"/>
        <v>41825</v>
      </c>
      <c r="S33" s="133">
        <f t="shared" si="15"/>
        <v>12000</v>
      </c>
      <c r="T33" s="58">
        <f t="shared" si="15"/>
        <v>53825</v>
      </c>
      <c r="U33" s="133">
        <f>SUM(U34:U35)</f>
        <v>0</v>
      </c>
      <c r="V33" s="58">
        <f>SUM(V34:V35)</f>
        <v>53825</v>
      </c>
      <c r="W33" s="175">
        <f t="shared" si="2"/>
        <v>53825</v>
      </c>
    </row>
    <row r="34" spans="1:23" s="5" customFormat="1" ht="27" customHeight="1">
      <c r="A34" s="26"/>
      <c r="B34" s="111" t="s">
        <v>67</v>
      </c>
      <c r="C34" s="85"/>
      <c r="D34" s="37">
        <v>20000</v>
      </c>
      <c r="E34" s="47">
        <v>16120</v>
      </c>
      <c r="F34" s="59">
        <f>D34+E34</f>
        <v>36120</v>
      </c>
      <c r="G34" s="69"/>
      <c r="H34" s="144">
        <f t="shared" si="3"/>
        <v>36120</v>
      </c>
      <c r="I34" s="69"/>
      <c r="J34" s="59">
        <f>H34+I34</f>
        <v>36120</v>
      </c>
      <c r="K34" s="69"/>
      <c r="L34" s="59">
        <f>J34+K34</f>
        <v>36120</v>
      </c>
      <c r="M34" s="69"/>
      <c r="N34" s="59">
        <f>L34+M34</f>
        <v>36120</v>
      </c>
      <c r="O34" s="69"/>
      <c r="P34" s="59">
        <f>N34+O34</f>
        <v>36120</v>
      </c>
      <c r="Q34" s="69"/>
      <c r="R34" s="59">
        <f>P34+Q34</f>
        <v>36120</v>
      </c>
      <c r="S34" s="69">
        <v>12000</v>
      </c>
      <c r="T34" s="59">
        <f>R34+S34</f>
        <v>48120</v>
      </c>
      <c r="U34" s="69"/>
      <c r="V34" s="59">
        <f>T34+U34</f>
        <v>48120</v>
      </c>
      <c r="W34" s="175">
        <f t="shared" si="2"/>
        <v>48120</v>
      </c>
    </row>
    <row r="35" spans="1:23" s="5" customFormat="1" ht="27.75" customHeight="1">
      <c r="A35" s="26"/>
      <c r="B35" s="111" t="s">
        <v>72</v>
      </c>
      <c r="C35" s="85"/>
      <c r="D35" s="37">
        <v>3500</v>
      </c>
      <c r="E35" s="47"/>
      <c r="F35" s="59">
        <f>D35+E35</f>
        <v>3500</v>
      </c>
      <c r="G35" s="69"/>
      <c r="H35" s="144">
        <f t="shared" si="3"/>
        <v>3500</v>
      </c>
      <c r="I35" s="69"/>
      <c r="J35" s="59">
        <f>H35+I35</f>
        <v>3500</v>
      </c>
      <c r="K35" s="69">
        <v>705</v>
      </c>
      <c r="L35" s="59">
        <f>J35+K35</f>
        <v>4205</v>
      </c>
      <c r="M35" s="69">
        <v>1500</v>
      </c>
      <c r="N35" s="59">
        <f>L35+M35</f>
        <v>5705</v>
      </c>
      <c r="O35" s="69"/>
      <c r="P35" s="59">
        <f>N35+O35</f>
        <v>5705</v>
      </c>
      <c r="Q35" s="69"/>
      <c r="R35" s="59">
        <f>P35+Q35</f>
        <v>5705</v>
      </c>
      <c r="S35" s="69"/>
      <c r="T35" s="59">
        <f>R35+S35</f>
        <v>5705</v>
      </c>
      <c r="U35" s="69"/>
      <c r="V35" s="59">
        <f>T35+U35</f>
        <v>5705</v>
      </c>
      <c r="W35" s="175">
        <f t="shared" si="2"/>
        <v>5705</v>
      </c>
    </row>
    <row r="36" spans="1:23" s="5" customFormat="1" ht="21" hidden="1">
      <c r="A36" s="25" t="s">
        <v>23</v>
      </c>
      <c r="B36" s="110" t="s">
        <v>12</v>
      </c>
      <c r="C36" s="85"/>
      <c r="D36" s="37"/>
      <c r="E36" s="47"/>
      <c r="F36" s="59"/>
      <c r="G36" s="69"/>
      <c r="H36" s="144">
        <f t="shared" si="3"/>
        <v>0</v>
      </c>
      <c r="I36" s="69"/>
      <c r="J36" s="59">
        <f>H36+I36</f>
        <v>0</v>
      </c>
      <c r="K36" s="69"/>
      <c r="L36" s="59">
        <f>J36+K36</f>
        <v>0</v>
      </c>
      <c r="M36" s="69"/>
      <c r="N36" s="59">
        <f>L36+M36</f>
        <v>0</v>
      </c>
      <c r="O36" s="69"/>
      <c r="P36" s="59">
        <f>N36+O36</f>
        <v>0</v>
      </c>
      <c r="Q36" s="69"/>
      <c r="R36" s="59">
        <f>P36+Q36</f>
        <v>0</v>
      </c>
      <c r="S36" s="69"/>
      <c r="T36" s="59">
        <f>R36+S36</f>
        <v>0</v>
      </c>
      <c r="U36" s="69"/>
      <c r="V36" s="59">
        <f>T36+U36</f>
        <v>0</v>
      </c>
      <c r="W36" s="175">
        <f t="shared" si="2"/>
        <v>0</v>
      </c>
    </row>
    <row r="37" spans="1:23" ht="25.5" hidden="1">
      <c r="A37" s="26" t="s">
        <v>3</v>
      </c>
      <c r="B37" s="102" t="s">
        <v>43</v>
      </c>
      <c r="C37" s="88"/>
      <c r="D37" s="37"/>
      <c r="E37" s="47"/>
      <c r="F37" s="59"/>
      <c r="G37" s="69"/>
      <c r="H37" s="144">
        <f t="shared" si="3"/>
        <v>0</v>
      </c>
      <c r="I37" s="69"/>
      <c r="J37" s="59">
        <f>H37+I37</f>
        <v>0</v>
      </c>
      <c r="K37" s="69"/>
      <c r="L37" s="59">
        <f>J37+K37</f>
        <v>0</v>
      </c>
      <c r="M37" s="69"/>
      <c r="N37" s="59">
        <f>L37+M37</f>
        <v>0</v>
      </c>
      <c r="O37" s="69"/>
      <c r="P37" s="59">
        <f>N37+O37</f>
        <v>0</v>
      </c>
      <c r="Q37" s="69"/>
      <c r="R37" s="59">
        <f>P37+Q37</f>
        <v>0</v>
      </c>
      <c r="S37" s="69"/>
      <c r="T37" s="59">
        <f>R37+S37</f>
        <v>0</v>
      </c>
      <c r="U37" s="69"/>
      <c r="V37" s="59">
        <f>T37+U37</f>
        <v>0</v>
      </c>
      <c r="W37" s="175">
        <f t="shared" si="2"/>
        <v>0</v>
      </c>
    </row>
    <row r="38" spans="1:23" s="5" customFormat="1" ht="15" customHeight="1" thickBot="1">
      <c r="A38" s="25" t="s">
        <v>6</v>
      </c>
      <c r="B38" s="101" t="s">
        <v>5</v>
      </c>
      <c r="C38" s="84" t="s">
        <v>62</v>
      </c>
      <c r="D38" s="37">
        <v>8908</v>
      </c>
      <c r="E38" s="47"/>
      <c r="F38" s="59">
        <f>D38+E38</f>
        <v>8908</v>
      </c>
      <c r="G38" s="69"/>
      <c r="H38" s="145">
        <f t="shared" si="3"/>
        <v>8908</v>
      </c>
      <c r="I38" s="69"/>
      <c r="J38" s="61">
        <f>H38+I38</f>
        <v>8908</v>
      </c>
      <c r="K38" s="69"/>
      <c r="L38" s="61">
        <f>J38+K38</f>
        <v>8908</v>
      </c>
      <c r="M38" s="69"/>
      <c r="N38" s="61">
        <f>L38+M38</f>
        <v>8908</v>
      </c>
      <c r="O38" s="69"/>
      <c r="P38" s="61">
        <f>N38+O38</f>
        <v>8908</v>
      </c>
      <c r="Q38" s="69"/>
      <c r="R38" s="173">
        <f>P38+Q38</f>
        <v>8908</v>
      </c>
      <c r="S38" s="174"/>
      <c r="T38" s="173">
        <f>R38+S38</f>
        <v>8908</v>
      </c>
      <c r="U38" s="174"/>
      <c r="V38" s="173">
        <f>T38+U38</f>
        <v>8908</v>
      </c>
      <c r="W38" s="175">
        <f t="shared" si="2"/>
        <v>8908</v>
      </c>
    </row>
    <row r="39" spans="1:23" s="2" customFormat="1" ht="14.25" customHeight="1" hidden="1" thickBot="1">
      <c r="A39" s="33" t="s">
        <v>69</v>
      </c>
      <c r="B39" s="112" t="s">
        <v>38</v>
      </c>
      <c r="C39" s="54"/>
      <c r="D39" s="38">
        <f>D40</f>
        <v>0</v>
      </c>
      <c r="E39" s="44"/>
      <c r="F39" s="56">
        <f>F40</f>
        <v>0</v>
      </c>
      <c r="G39" s="131"/>
      <c r="H39" s="144">
        <f t="shared" si="3"/>
        <v>0</v>
      </c>
      <c r="I39" s="131"/>
      <c r="J39" s="62">
        <f>J40</f>
        <v>0</v>
      </c>
      <c r="K39" s="131"/>
      <c r="L39" s="62">
        <f>L40</f>
        <v>0</v>
      </c>
      <c r="M39" s="131"/>
      <c r="N39" s="62">
        <f>N40</f>
        <v>0</v>
      </c>
      <c r="O39" s="131"/>
      <c r="P39" s="62">
        <f>P40</f>
        <v>0</v>
      </c>
      <c r="Q39" s="131"/>
      <c r="R39" s="62">
        <f>R40</f>
        <v>0</v>
      </c>
      <c r="S39" s="131"/>
      <c r="T39" s="62">
        <f>T40</f>
        <v>0</v>
      </c>
      <c r="U39" s="131"/>
      <c r="V39" s="62">
        <f>V40</f>
        <v>0</v>
      </c>
      <c r="W39" s="175">
        <f t="shared" si="2"/>
        <v>0</v>
      </c>
    </row>
    <row r="40" spans="1:23" s="2" customFormat="1" ht="27" hidden="1" thickBot="1">
      <c r="A40" s="33" t="s">
        <v>36</v>
      </c>
      <c r="B40" s="113" t="s">
        <v>37</v>
      </c>
      <c r="C40" s="89"/>
      <c r="D40" s="37"/>
      <c r="E40" s="47"/>
      <c r="F40" s="59"/>
      <c r="G40" s="69"/>
      <c r="H40" s="144">
        <f t="shared" si="3"/>
        <v>0</v>
      </c>
      <c r="I40" s="69"/>
      <c r="J40" s="59"/>
      <c r="K40" s="69"/>
      <c r="L40" s="59"/>
      <c r="M40" s="69"/>
      <c r="N40" s="59"/>
      <c r="O40" s="69"/>
      <c r="P40" s="59"/>
      <c r="Q40" s="69"/>
      <c r="R40" s="59"/>
      <c r="S40" s="69"/>
      <c r="T40" s="59"/>
      <c r="U40" s="69"/>
      <c r="V40" s="59"/>
      <c r="W40" s="175">
        <f t="shared" si="2"/>
        <v>0</v>
      </c>
    </row>
    <row r="41" spans="1:23" ht="16.5" hidden="1" thickBot="1">
      <c r="A41" s="125"/>
      <c r="B41" s="114"/>
      <c r="C41" s="126"/>
      <c r="D41" s="127"/>
      <c r="E41" s="127"/>
      <c r="F41" s="63"/>
      <c r="G41" s="127"/>
      <c r="H41" s="165">
        <f t="shared" si="3"/>
        <v>0</v>
      </c>
      <c r="I41" s="127"/>
      <c r="J41" s="63"/>
      <c r="K41" s="127"/>
      <c r="L41" s="63"/>
      <c r="M41" s="127"/>
      <c r="N41" s="63"/>
      <c r="O41" s="127"/>
      <c r="P41" s="63"/>
      <c r="Q41" s="127"/>
      <c r="R41" s="63"/>
      <c r="S41" s="127"/>
      <c r="T41" s="63"/>
      <c r="U41" s="127"/>
      <c r="V41" s="63"/>
      <c r="W41" s="175">
        <f t="shared" si="2"/>
        <v>0</v>
      </c>
    </row>
    <row r="42" spans="1:24" s="7" customFormat="1" ht="16.5" thickBot="1">
      <c r="A42" s="21"/>
      <c r="B42" s="115" t="s">
        <v>39</v>
      </c>
      <c r="C42" s="90"/>
      <c r="D42" s="22">
        <f>D10+D23</f>
        <v>644411</v>
      </c>
      <c r="E42" s="48">
        <f>E10+E23</f>
        <v>21440</v>
      </c>
      <c r="F42" s="64">
        <f>F10+F23</f>
        <v>665851</v>
      </c>
      <c r="G42" s="135">
        <f>G10+G23</f>
        <v>0</v>
      </c>
      <c r="H42" s="164">
        <f t="shared" si="3"/>
        <v>665851</v>
      </c>
      <c r="I42" s="135">
        <f>I10+I23</f>
        <v>0</v>
      </c>
      <c r="J42" s="138">
        <f>H42+I42</f>
        <v>665851</v>
      </c>
      <c r="K42" s="135">
        <f>K10+K23</f>
        <v>1161</v>
      </c>
      <c r="L42" s="138">
        <f>J42+K42</f>
        <v>667012</v>
      </c>
      <c r="M42" s="135">
        <f>M10+M23</f>
        <v>2220</v>
      </c>
      <c r="N42" s="138">
        <f>L42+M42</f>
        <v>669232</v>
      </c>
      <c r="O42" s="135">
        <f>O10+O23</f>
        <v>0</v>
      </c>
      <c r="P42" s="138">
        <f>N42+O42</f>
        <v>669232</v>
      </c>
      <c r="Q42" s="135">
        <f>Q10+Q23</f>
        <v>130.5</v>
      </c>
      <c r="R42" s="138">
        <f>P42+Q42</f>
        <v>669362.5</v>
      </c>
      <c r="S42" s="135">
        <f>S10+S23</f>
        <v>22150</v>
      </c>
      <c r="T42" s="138">
        <f>R42+S42</f>
        <v>691512.5</v>
      </c>
      <c r="U42" s="135">
        <f>U10+U23</f>
        <v>79.509</v>
      </c>
      <c r="V42" s="138">
        <f>T42+U42</f>
        <v>691592.009</v>
      </c>
      <c r="W42" s="175">
        <f t="shared" si="2"/>
        <v>691592.009</v>
      </c>
      <c r="X42" s="7">
        <v>674889</v>
      </c>
    </row>
    <row r="43" spans="1:23" s="3" customFormat="1" ht="16.5" thickBot="1">
      <c r="A43" s="21" t="s">
        <v>7</v>
      </c>
      <c r="B43" s="116" t="s">
        <v>71</v>
      </c>
      <c r="C43" s="91"/>
      <c r="D43" s="22">
        <f>SUM(D44:D47)</f>
        <v>539505</v>
      </c>
      <c r="E43" s="48">
        <f>SUM(E44:E47)</f>
        <v>0</v>
      </c>
      <c r="F43" s="64">
        <f>SUM(F44:F47)</f>
        <v>539505</v>
      </c>
      <c r="G43" s="135">
        <f>SUM(G44:G47)</f>
        <v>3212.56</v>
      </c>
      <c r="H43" s="164">
        <f t="shared" si="3"/>
        <v>542717.56</v>
      </c>
      <c r="I43" s="135">
        <f aca="true" t="shared" si="16" ref="I43:P43">SUM(I44:I47)</f>
        <v>53637</v>
      </c>
      <c r="J43" s="64">
        <f t="shared" si="16"/>
        <v>596354.56</v>
      </c>
      <c r="K43" s="135">
        <f t="shared" si="16"/>
        <v>0</v>
      </c>
      <c r="L43" s="64">
        <f t="shared" si="16"/>
        <v>596354.56</v>
      </c>
      <c r="M43" s="135">
        <f t="shared" si="16"/>
        <v>4.6</v>
      </c>
      <c r="N43" s="64">
        <f t="shared" si="16"/>
        <v>596359.16</v>
      </c>
      <c r="O43" s="135">
        <f t="shared" si="16"/>
        <v>149049</v>
      </c>
      <c r="P43" s="64">
        <f t="shared" si="16"/>
        <v>745408.16</v>
      </c>
      <c r="Q43" s="135">
        <f aca="true" t="shared" si="17" ref="Q43:V43">SUM(Q44:Q47)</f>
        <v>114250</v>
      </c>
      <c r="R43" s="64">
        <f t="shared" si="17"/>
        <v>859658.16</v>
      </c>
      <c r="S43" s="135">
        <f t="shared" si="17"/>
        <v>12543.8</v>
      </c>
      <c r="T43" s="64">
        <f t="shared" si="17"/>
        <v>872201.96</v>
      </c>
      <c r="U43" s="135">
        <f t="shared" si="17"/>
        <v>-24327</v>
      </c>
      <c r="V43" s="64">
        <f t="shared" si="17"/>
        <v>847874.96</v>
      </c>
      <c r="W43" s="175">
        <f t="shared" si="2"/>
        <v>847874.96</v>
      </c>
    </row>
    <row r="44" spans="1:23" ht="27.75" customHeight="1">
      <c r="A44" s="34" t="s">
        <v>8</v>
      </c>
      <c r="B44" s="117" t="s">
        <v>70</v>
      </c>
      <c r="C44" s="92"/>
      <c r="D44" s="42">
        <v>199730</v>
      </c>
      <c r="E44" s="53"/>
      <c r="F44" s="59">
        <f>D44+E44</f>
        <v>199730</v>
      </c>
      <c r="G44" s="136"/>
      <c r="H44" s="157">
        <f t="shared" si="3"/>
        <v>199730</v>
      </c>
      <c r="I44" s="139">
        <v>6408</v>
      </c>
      <c r="J44" s="59">
        <f>H44+I44</f>
        <v>206138</v>
      </c>
      <c r="K44" s="139"/>
      <c r="L44" s="59">
        <f>J44+K44</f>
        <v>206138</v>
      </c>
      <c r="M44" s="139"/>
      <c r="N44" s="59">
        <f>L44+M44</f>
        <v>206138</v>
      </c>
      <c r="O44" s="139"/>
      <c r="P44" s="59">
        <f>N44+O44</f>
        <v>206138</v>
      </c>
      <c r="Q44" s="139"/>
      <c r="R44" s="59">
        <f>P44+Q44</f>
        <v>206138</v>
      </c>
      <c r="S44" s="139">
        <v>9049</v>
      </c>
      <c r="T44" s="59">
        <f>R44+S44</f>
        <v>215187</v>
      </c>
      <c r="U44" s="139"/>
      <c r="V44" s="59">
        <f>T44+U44</f>
        <v>215187</v>
      </c>
      <c r="W44" s="175">
        <f t="shared" si="2"/>
        <v>215187</v>
      </c>
    </row>
    <row r="45" spans="1:23" ht="29.25" customHeight="1">
      <c r="A45" s="25" t="s">
        <v>9</v>
      </c>
      <c r="B45" s="118" t="s">
        <v>78</v>
      </c>
      <c r="C45" s="88"/>
      <c r="D45" s="42">
        <v>93867</v>
      </c>
      <c r="E45" s="53"/>
      <c r="F45" s="59">
        <f>D45+E45</f>
        <v>93867</v>
      </c>
      <c r="G45" s="137">
        <v>3212.56</v>
      </c>
      <c r="H45" s="145">
        <f t="shared" si="3"/>
        <v>97079.56</v>
      </c>
      <c r="I45" s="139">
        <v>47273</v>
      </c>
      <c r="J45" s="59">
        <f>H45+I45</f>
        <v>144352.56</v>
      </c>
      <c r="K45" s="139"/>
      <c r="L45" s="59">
        <f>J45+K45</f>
        <v>144352.56</v>
      </c>
      <c r="M45" s="139"/>
      <c r="N45" s="59">
        <f>L45+M45</f>
        <v>144352.56</v>
      </c>
      <c r="O45" s="139">
        <f>139003+10046</f>
        <v>149049</v>
      </c>
      <c r="P45" s="59">
        <f>N45+O45</f>
        <v>293401.56</v>
      </c>
      <c r="Q45" s="139">
        <v>116246</v>
      </c>
      <c r="R45" s="59">
        <f>P45+Q45</f>
        <v>409647.56</v>
      </c>
      <c r="S45" s="139">
        <v>1743.4</v>
      </c>
      <c r="T45" s="59">
        <f>R45+S45</f>
        <v>411390.96</v>
      </c>
      <c r="U45" s="139">
        <v>-17908</v>
      </c>
      <c r="V45" s="59">
        <f>T45+U45</f>
        <v>393482.96</v>
      </c>
      <c r="W45" s="175">
        <f t="shared" si="2"/>
        <v>393482.96</v>
      </c>
    </row>
    <row r="46" spans="1:23" ht="30" customHeight="1" thickBot="1">
      <c r="A46" s="35" t="s">
        <v>0</v>
      </c>
      <c r="B46" s="119" t="s">
        <v>59</v>
      </c>
      <c r="C46" s="93"/>
      <c r="D46" s="49">
        <v>229367</v>
      </c>
      <c r="E46" s="52"/>
      <c r="F46" s="61">
        <f>D46+E46</f>
        <v>229367</v>
      </c>
      <c r="G46" s="70"/>
      <c r="H46" s="161">
        <f t="shared" si="3"/>
        <v>229367</v>
      </c>
      <c r="I46" s="140">
        <v>-252</v>
      </c>
      <c r="J46" s="61">
        <f>H46+I46</f>
        <v>229115</v>
      </c>
      <c r="K46" s="140"/>
      <c r="L46" s="61">
        <f>J46+K46</f>
        <v>229115</v>
      </c>
      <c r="M46" s="140">
        <v>4.6</v>
      </c>
      <c r="N46" s="61">
        <f>L46+M46</f>
        <v>229119.6</v>
      </c>
      <c r="O46" s="140"/>
      <c r="P46" s="61">
        <f>N46+O46</f>
        <v>229119.6</v>
      </c>
      <c r="Q46" s="140">
        <v>-2491</v>
      </c>
      <c r="R46" s="61">
        <f>P46+Q46</f>
        <v>226628.6</v>
      </c>
      <c r="S46" s="140">
        <v>274.4</v>
      </c>
      <c r="T46" s="61">
        <f>R46+S46</f>
        <v>226903</v>
      </c>
      <c r="U46" s="140">
        <v>-6419</v>
      </c>
      <c r="V46" s="61">
        <f>T46+U46</f>
        <v>220484</v>
      </c>
      <c r="W46" s="175">
        <f t="shared" si="2"/>
        <v>220484</v>
      </c>
    </row>
    <row r="47" spans="1:23" ht="14.25" customHeight="1" thickBot="1">
      <c r="A47" s="35" t="s">
        <v>66</v>
      </c>
      <c r="B47" s="120" t="s">
        <v>65</v>
      </c>
      <c r="C47" s="94"/>
      <c r="D47" s="42">
        <v>16541</v>
      </c>
      <c r="E47" s="53"/>
      <c r="F47" s="65">
        <f>D47+E47</f>
        <v>16541</v>
      </c>
      <c r="G47" s="137"/>
      <c r="H47" s="162">
        <f t="shared" si="3"/>
        <v>16541</v>
      </c>
      <c r="I47" s="139">
        <v>208</v>
      </c>
      <c r="J47" s="65">
        <f>H47+I47</f>
        <v>16749</v>
      </c>
      <c r="K47" s="139"/>
      <c r="L47" s="65">
        <f>J47+K47</f>
        <v>16749</v>
      </c>
      <c r="M47" s="139"/>
      <c r="N47" s="65">
        <f>L47+M47</f>
        <v>16749</v>
      </c>
      <c r="O47" s="139"/>
      <c r="P47" s="65">
        <f>N47+O47</f>
        <v>16749</v>
      </c>
      <c r="Q47" s="139">
        <v>495</v>
      </c>
      <c r="R47" s="65">
        <f>P47+Q47</f>
        <v>17244</v>
      </c>
      <c r="S47" s="139">
        <v>1477</v>
      </c>
      <c r="T47" s="65">
        <f>R47+S47</f>
        <v>18721</v>
      </c>
      <c r="U47" s="139"/>
      <c r="V47" s="65">
        <f>T47+U47</f>
        <v>18721</v>
      </c>
      <c r="W47" s="175">
        <f t="shared" si="2"/>
        <v>18721</v>
      </c>
    </row>
    <row r="48" spans="1:23" s="10" customFormat="1" ht="16.5" thickBot="1">
      <c r="A48" s="21"/>
      <c r="B48" s="143" t="s">
        <v>64</v>
      </c>
      <c r="C48" s="142"/>
      <c r="D48" s="45">
        <f>D42+D43</f>
        <v>1183916</v>
      </c>
      <c r="E48" s="141">
        <f>E42+E43</f>
        <v>21440</v>
      </c>
      <c r="F48" s="57">
        <f>F42+F43</f>
        <v>1205356</v>
      </c>
      <c r="G48" s="132">
        <f>G42+G43</f>
        <v>3212.56</v>
      </c>
      <c r="H48" s="163">
        <f t="shared" si="3"/>
        <v>1208568.56</v>
      </c>
      <c r="I48" s="132">
        <f aca="true" t="shared" si="18" ref="I48:N48">I42+I43</f>
        <v>53637</v>
      </c>
      <c r="J48" s="57">
        <f t="shared" si="18"/>
        <v>1262205.56</v>
      </c>
      <c r="K48" s="132">
        <f t="shared" si="18"/>
        <v>1161</v>
      </c>
      <c r="L48" s="57">
        <f t="shared" si="18"/>
        <v>1263366.56</v>
      </c>
      <c r="M48" s="132">
        <f t="shared" si="18"/>
        <v>2224.6</v>
      </c>
      <c r="N48" s="57">
        <f t="shared" si="18"/>
        <v>1265591.1600000001</v>
      </c>
      <c r="O48" s="132">
        <f aca="true" t="shared" si="19" ref="O48:T48">O42+O43</f>
        <v>149049</v>
      </c>
      <c r="P48" s="57">
        <f t="shared" si="19"/>
        <v>1414640.1600000001</v>
      </c>
      <c r="Q48" s="132">
        <f t="shared" si="19"/>
        <v>114380.5</v>
      </c>
      <c r="R48" s="57">
        <f t="shared" si="19"/>
        <v>1529020.6600000001</v>
      </c>
      <c r="S48" s="132">
        <f t="shared" si="19"/>
        <v>34693.8</v>
      </c>
      <c r="T48" s="57">
        <f t="shared" si="19"/>
        <v>1563714.46</v>
      </c>
      <c r="U48" s="132">
        <f>U42+U43</f>
        <v>-24247.491</v>
      </c>
      <c r="V48" s="57">
        <f>V42+V43</f>
        <v>1539466.969</v>
      </c>
      <c r="W48" s="175">
        <f>T48+U48</f>
        <v>1539466.969</v>
      </c>
    </row>
    <row r="49" spans="2:22" ht="12.75">
      <c r="B49" s="11"/>
      <c r="C49" s="17"/>
      <c r="D49" s="14"/>
      <c r="E49" s="14"/>
      <c r="F49" s="14"/>
      <c r="G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3" ht="12.75">
      <c r="B50" s="11"/>
      <c r="C50" s="17"/>
    </row>
    <row r="51" spans="2:3" ht="12.75">
      <c r="B51" s="11"/>
      <c r="C51" s="17"/>
    </row>
    <row r="52" spans="2:3" ht="12.75">
      <c r="B52" s="11"/>
      <c r="C52" s="17"/>
    </row>
    <row r="53" spans="2:3" ht="12.75">
      <c r="B53" s="11"/>
      <c r="C53" s="17"/>
    </row>
    <row r="54" spans="2:3" ht="12.75">
      <c r="B54" s="11"/>
      <c r="C54" s="17"/>
    </row>
    <row r="55" spans="2:3" ht="12.75">
      <c r="B55" s="11"/>
      <c r="C55" s="17"/>
    </row>
    <row r="56" spans="2:3" ht="12.75">
      <c r="B56" s="11"/>
      <c r="C56" s="17"/>
    </row>
    <row r="57" spans="2:3" ht="12.75">
      <c r="B57" s="11"/>
      <c r="C57" s="17"/>
    </row>
    <row r="58" spans="2:3" ht="12.75">
      <c r="B58" s="11"/>
      <c r="C58" s="17"/>
    </row>
    <row r="59" spans="2:3" ht="12.75">
      <c r="B59" s="11"/>
      <c r="C59" s="17"/>
    </row>
    <row r="60" spans="2:3" ht="12.75">
      <c r="B60" s="11"/>
      <c r="C60" s="17"/>
    </row>
    <row r="61" spans="2:3" ht="12.75">
      <c r="B61" s="11"/>
      <c r="C61" s="17"/>
    </row>
    <row r="62" spans="2:3" ht="12.75">
      <c r="B62" s="11"/>
      <c r="C62" s="17"/>
    </row>
    <row r="63" spans="2:3" ht="12.75">
      <c r="B63" s="11"/>
      <c r="C63" s="17"/>
    </row>
    <row r="64" spans="2:3" ht="12.75">
      <c r="B64" s="11"/>
      <c r="C64" s="17"/>
    </row>
    <row r="65" spans="2:3" ht="12.75">
      <c r="B65" s="11"/>
      <c r="C65" s="17"/>
    </row>
    <row r="66" spans="2:3" ht="12.75">
      <c r="B66" s="11"/>
      <c r="C66" s="17"/>
    </row>
    <row r="67" spans="2:3" ht="12.75">
      <c r="B67" s="11"/>
      <c r="C67" s="17"/>
    </row>
    <row r="68" spans="2:3" ht="12.75">
      <c r="B68" s="11"/>
      <c r="C68" s="17"/>
    </row>
    <row r="69" spans="2:3" ht="12.75">
      <c r="B69" s="11"/>
      <c r="C69" s="17"/>
    </row>
    <row r="70" spans="2:3" ht="12.75">
      <c r="B70" s="11"/>
      <c r="C70" s="17"/>
    </row>
    <row r="71" spans="2:3" ht="12.75">
      <c r="B71" s="11"/>
      <c r="C71" s="17"/>
    </row>
    <row r="72" spans="2:3" ht="12.75">
      <c r="B72" s="11"/>
      <c r="C72" s="17"/>
    </row>
    <row r="73" spans="2:3" ht="12.75">
      <c r="B73" s="11"/>
      <c r="C73" s="17"/>
    </row>
    <row r="74" spans="2:3" ht="12.75">
      <c r="B74" s="11"/>
      <c r="C74" s="17"/>
    </row>
    <row r="75" spans="2:3" ht="12.75">
      <c r="B75" s="11"/>
      <c r="C75" s="17"/>
    </row>
    <row r="76" spans="2:3" ht="12.75">
      <c r="B76" s="11"/>
      <c r="C76" s="17"/>
    </row>
    <row r="77" spans="2:3" ht="12.75">
      <c r="B77" s="11"/>
      <c r="C77" s="17"/>
    </row>
    <row r="78" spans="2:3" ht="12.75">
      <c r="B78" s="11"/>
      <c r="C78" s="17"/>
    </row>
    <row r="79" spans="2:3" ht="12.75">
      <c r="B79" s="11"/>
      <c r="C79" s="17"/>
    </row>
    <row r="80" spans="2:3" ht="12.75">
      <c r="B80" s="11"/>
      <c r="C80" s="17"/>
    </row>
  </sheetData>
  <sheetProtection/>
  <mergeCells count="5">
    <mergeCell ref="A5:R5"/>
    <mergeCell ref="B1:T1"/>
    <mergeCell ref="B2:T2"/>
    <mergeCell ref="B3:T3"/>
    <mergeCell ref="B4:T4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2010-11-01T06:06:27Z</cp:lastPrinted>
  <dcterms:created xsi:type="dcterms:W3CDTF">1999-10-28T10:18:25Z</dcterms:created>
  <dcterms:modified xsi:type="dcterms:W3CDTF">2010-11-01T06:06:34Z</dcterms:modified>
  <cp:category/>
  <cp:version/>
  <cp:contentType/>
  <cp:contentStatus/>
</cp:coreProperties>
</file>