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90" windowHeight="85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<sst xmlns="http://schemas.openxmlformats.org/spreadsheetml/2006/main" count="66" uniqueCount="59">
  <si>
    <t>Приложение № 6</t>
  </si>
  <si>
    <t>Наименование</t>
  </si>
  <si>
    <t>Дотации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</si>
  <si>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</si>
  <si>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ПОСТУПЛЕНИЯ:     в т.ч.</t>
  </si>
  <si>
    <t>Субвенции бюджетам городских округов на выполнение передаваемых государственных полномочий  Р Ф</t>
  </si>
  <si>
    <t>Субвенции из Регионального фонда компенсаций бюджетам городских округов на выполнение передаваемых полномочий субъектов РФ</t>
  </si>
  <si>
    <t>Субсидии на развитие социальной и инженерной инфраструктуры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</si>
  <si>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</si>
  <si>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городских округов на строительство и модернизацию автомобильных дорог общего пользования, в том числе дорог в поселениях (за искл. автомобильных дорог фед. значения)</t>
  </si>
  <si>
    <t>Субсидии на финансирование обл. целевой программы «Пожарная безопасность "</t>
  </si>
  <si>
    <t>Субвенции бюджетам городских округов на составление списков кандидатов в присяжные заседатели федеральных судов общей юрисдикции в Р Ф</t>
  </si>
  <si>
    <t>Субвенции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</si>
  <si>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Субвенции на содержание мед. вытрезвителей</t>
  </si>
  <si>
    <t>Иные межбюдж. трансферты на приобрет. жилых помещений детям-сиротам, детям, оставшимся без попечения родителей, а также лицам из числа детей-сирот и детей, оставшихся без попечения родителей</t>
  </si>
  <si>
    <t>Иные межбюджетные трансферты на воспитание и обучение детей-инвалидов в дошкольных учрежд.</t>
  </si>
  <si>
    <t>Иные межбюджетные трансферты на реализацию социальных гарантий, предоставляемых пед. работникам образовательных учреждений</t>
  </si>
  <si>
    <t>Иные межбюджетные трансферты на проведение заключительной дезинфекции в очагах инфекционных заболеваний</t>
  </si>
  <si>
    <t>Иные межбюджетные трансферты на капитальный ремонт многоквартирных жилых домов и на переселение граждан из жилого фонда, признанного непригодным для проживания</t>
  </si>
  <si>
    <t xml:space="preserve">Субвенции бюджетам субъектов Российской Федерации и муниципальных образований                                                                                                                                                    </t>
  </si>
  <si>
    <t>Дотация на поддержку мер по обеспечению сбалансированности бюджетов городских округов</t>
  </si>
  <si>
    <t>Дотации бюджетам городских округов на выравнивание  бюджетной обеспеченности городских округов</t>
  </si>
  <si>
    <t>Субвенции бюджетам муниципальных образований на внедрение инновационных образовательных программ</t>
  </si>
  <si>
    <t>Субсидии на финансирование областной целевой программы "Развитие сети спортивных плоскостных сооружений в Псковской области в 2008-2010г.г."</t>
  </si>
  <si>
    <t>Субсидии бюджетам городских округов на развитие социальной и инженерной инфраструктуры муниципальных образований</t>
  </si>
  <si>
    <t>Субсидии бюджетам муниципальных образований на внедрение инновационных образовательных программ</t>
  </si>
  <si>
    <t>Дотации бюджетам городских округов на поощрение достижений наилучших показателей деятельности органов местного самоуправления</t>
  </si>
  <si>
    <t>Субвенции на обеспечение питанием детей в возрасте до трех лет по заключению врачей</t>
  </si>
  <si>
    <t>Субвенции на предоставле ние мер социальной поддержки в лекарственном обеспечении отдельных категорий граждан, проживающих на территории Псковской области</t>
  </si>
  <si>
    <t xml:space="preserve"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 медицинскими сестрами  участковыми врачей-терапевтов участковых, врачей-педиатров участковых, медицинскими сестрами врачей общей практики (семейных врачей) </t>
  </si>
  <si>
    <t xml:space="preserve">Субсидии на ФЦП "Жилище на 2002-2010 годы" (остатки фед.бюд.)Субсидии бюджета на перечисления граждан из жилищного фонда, признанного непригодным для проживания и\или жилищного фонда с высоким уровнем износа (более 70%) </t>
  </si>
  <si>
    <t>Субвенции  на выполнение полномочий в соответствии с 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 1 января 1992 года, имеющих право на получение жилищных субсидий"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</si>
  <si>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</si>
  <si>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</si>
  <si>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</t>
  </si>
  <si>
    <t>Разбивка безвозмездных поступлений из областного бюджета на 2009год.</t>
  </si>
  <si>
    <t xml:space="preserve">Субсидии на осуществление мероприятий по организации питания в муниципальных общеобразовательных учреждениях
</t>
  </si>
  <si>
    <t>Субсидии на финансирование областной целевой программы "Реформиров. региональных финансов Псковской области на 2007-2019 годы"</t>
  </si>
  <si>
    <t>Сумма</t>
  </si>
  <si>
    <t xml:space="preserve">Субсидии бюджетам субъектов Российской Федерации и муниципальных образований                                                                        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</si>
  <si>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</t>
  </si>
  <si>
    <t>ГГФУ-январь</t>
  </si>
  <si>
    <t>ГГФУ-февраль</t>
  </si>
  <si>
    <t>ГГФУ-март</t>
  </si>
  <si>
    <t>поправки №1</t>
  </si>
  <si>
    <t>Бюджет</t>
  </si>
  <si>
    <t>Субвенции на реализацию основных общеобразовательных программ в части финансирования расходов на оплату труда работников  муницип. общеобразователь ных учреждений, расходов, обеспечивающих организацию учебного процесса, расходов на дошкольное и дополнительное образование в муниципальных  общеобразовательных учреждениях</t>
  </si>
  <si>
    <t>всего поправок</t>
  </si>
  <si>
    <t>ГГФУ-апрель-дотация 14.04</t>
  </si>
  <si>
    <t>поправки №2</t>
  </si>
  <si>
    <t xml:space="preserve">Бюджет на 2009 год </t>
  </si>
  <si>
    <t>Уточненный бюджет на 2009 год</t>
  </si>
  <si>
    <t xml:space="preserve">Иные межбюджетные трансферты в форме субсидий местным бюджетам на реализацию дополнительных мероприятий, направленных на снижение напряженности на рынке труда в рамках реализации областной долгосрочной целевой программы "О дополнительных мероприятиях, направленных на снижение напряженности на рынке  труда Псковской области на 2009 год" </t>
  </si>
  <si>
    <t>поправки №3</t>
  </si>
  <si>
    <r>
      <t xml:space="preserve">    Поправки </t>
    </r>
    <r>
      <rPr>
        <sz val="9"/>
        <color indexed="9"/>
        <rFont val="Times New Roman"/>
        <family val="1"/>
      </rPr>
      <t>ГГФУ-апрель остальное на 01.05</t>
    </r>
  </si>
  <si>
    <r>
      <t xml:space="preserve">    Поправки </t>
    </r>
    <r>
      <rPr>
        <sz val="9"/>
        <color indexed="9"/>
        <rFont val="Times New Roman"/>
        <family val="1"/>
      </rPr>
      <t>ГГФУ- июнь, июль</t>
    </r>
  </si>
  <si>
    <r>
      <t xml:space="preserve">    Поправки </t>
    </r>
    <r>
      <rPr>
        <sz val="9"/>
        <color indexed="9"/>
        <rFont val="Times New Roman"/>
        <family val="1"/>
      </rPr>
      <t>ГГФУ- август</t>
    </r>
  </si>
  <si>
    <t>поправки №5</t>
  </si>
  <si>
    <t>к решению Великолукской городской Думы от 30.09.2009. № 100 "О внесении изменений и дополнений в решение городской Думы № 6 от 29.01.2009. "О бюджете муниципального образования "Город Великие Луки" на 2009 год и плановый период 2010 и 2011 годов"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</si>
</sst>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_-* #,##0.0000_р_._-;\-* #,##0.0000_р_._-;_-* &quot;-&quot;??_р_._-;_-@_-"/>
    <numFmt numFmtId="168" formatCode="#,##0.0000"/>
    <numFmt numFmtId="169" formatCode="0.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_-* #,##0.0_р_._-;\-* #,##0.0_р_._-;_-* &quot;-&quot;??_р_._-;_-@_-"/>
    <numFmt numFmtId="176" formatCode="_-* #,##0_р_._-;\-* #,##0_р_._-;_-* &quot;-&quot;??_р_._-;_-@_-"/>
    <numFmt numFmtId="177" formatCode="_-* #,##0.000_р_._-;\-* #,##0.000_р_._-;_-* &quot;-&quot;??_р_._-;_-@_-"/>
    <numFmt numFmtId="178" formatCode="0.0000"/>
    <numFmt numFmtId="179" formatCode="_-* #,##0.0000_р_._-;\-* #,##0.0000_р_._-;_-* &quot;-&quot;????_р_._-;_-@_-"/>
    <numFmt numFmtId="180" formatCode="_-* #,##0.0_р_._-;\-* #,##0.0_р_._-;_-* &quot;-&quot;?_р_._-;_-@_-"/>
    <numFmt numFmtId="181" formatCode="_-* #,##0.000_р_._-;\-* #,##0.000_р_._-;_-* &quot;-&quot;????_р_._-;_-@_-"/>
    <numFmt numFmtId="182" formatCode="_-* #,##0.00_р_._-;\-* #,##0.00_р_._-;_-* &quot;-&quot;????_р_._-;_-@_-"/>
    <numFmt numFmtId="183" formatCode="_-* #,##0.0_р_._-;\-* #,##0.0_р_._-;_-* &quot;-&quot;??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sz val="11"/>
      <color indexed="5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Arial Cyr"/>
      <family val="0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Arial Cyr"/>
      <family val="0"/>
    </font>
    <font>
      <b/>
      <sz val="11"/>
      <name val="Arial Cyr"/>
      <family val="0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9"/>
      <name val="Arial Cyr"/>
      <family val="0"/>
    </font>
    <font>
      <sz val="10"/>
      <color indexed="9"/>
      <name val="Arial Cyr"/>
      <family val="0"/>
    </font>
    <font>
      <sz val="11"/>
      <color indexed="9"/>
      <name val="Arial Cyr"/>
      <family val="0"/>
    </font>
    <font>
      <sz val="11"/>
      <color indexed="48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color indexed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7" fillId="0" borderId="1" xfId="0" applyFont="1" applyBorder="1" applyAlignment="1">
      <alignment horizontal="left" wrapText="1"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164" fontId="7" fillId="0" borderId="2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164" fontId="14" fillId="0" borderId="2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175" fontId="7" fillId="0" borderId="3" xfId="0" applyNumberFormat="1" applyFont="1" applyFill="1" applyBorder="1" applyAlignment="1">
      <alignment horizontal="right" wrapText="1"/>
    </xf>
    <xf numFmtId="175" fontId="14" fillId="0" borderId="2" xfId="0" applyNumberFormat="1" applyFont="1" applyFill="1" applyBorder="1" applyAlignment="1">
      <alignment horizontal="right" wrapText="1"/>
    </xf>
    <xf numFmtId="175" fontId="3" fillId="0" borderId="3" xfId="0" applyNumberFormat="1" applyFont="1" applyFill="1" applyBorder="1" applyAlignment="1">
      <alignment horizontal="right" wrapText="1"/>
    </xf>
    <xf numFmtId="43" fontId="9" fillId="2" borderId="2" xfId="21" applyFont="1" applyFill="1" applyBorder="1" applyAlignment="1">
      <alignment horizontal="right" wrapText="1"/>
    </xf>
    <xf numFmtId="167" fontId="19" fillId="2" borderId="2" xfId="21" applyNumberFormat="1" applyFont="1" applyFill="1" applyBorder="1" applyAlignment="1">
      <alignment horizontal="right" wrapText="1"/>
    </xf>
    <xf numFmtId="167" fontId="9" fillId="2" borderId="2" xfId="21" applyNumberFormat="1" applyFont="1" applyFill="1" applyBorder="1" applyAlignment="1">
      <alignment horizontal="right" wrapText="1"/>
    </xf>
    <xf numFmtId="175" fontId="9" fillId="2" borderId="2" xfId="21" applyNumberFormat="1" applyFont="1" applyFill="1" applyBorder="1" applyAlignment="1">
      <alignment horizontal="right" wrapText="1"/>
    </xf>
    <xf numFmtId="175" fontId="19" fillId="2" borderId="2" xfId="21" applyNumberFormat="1" applyFont="1" applyFill="1" applyBorder="1" applyAlignment="1">
      <alignment horizontal="right" wrapText="1"/>
    </xf>
    <xf numFmtId="43" fontId="10" fillId="2" borderId="2" xfId="21" applyFont="1" applyFill="1" applyBorder="1" applyAlignment="1">
      <alignment horizontal="right" wrapText="1"/>
    </xf>
    <xf numFmtId="167" fontId="10" fillId="2" borderId="2" xfId="21" applyNumberFormat="1" applyFont="1" applyFill="1" applyBorder="1" applyAlignment="1">
      <alignment horizontal="right" wrapText="1"/>
    </xf>
    <xf numFmtId="175" fontId="10" fillId="2" borderId="2" xfId="21" applyNumberFormat="1" applyFont="1" applyFill="1" applyBorder="1" applyAlignment="1">
      <alignment horizontal="right" wrapText="1"/>
    </xf>
    <xf numFmtId="43" fontId="3" fillId="2" borderId="2" xfId="21" applyFont="1" applyFill="1" applyBorder="1" applyAlignment="1">
      <alignment horizontal="right" wrapText="1"/>
    </xf>
    <xf numFmtId="167" fontId="14" fillId="2" borderId="2" xfId="21" applyNumberFormat="1" applyFont="1" applyFill="1" applyBorder="1" applyAlignment="1">
      <alignment horizontal="right" wrapText="1"/>
    </xf>
    <xf numFmtId="167" fontId="3" fillId="2" borderId="2" xfId="21" applyNumberFormat="1" applyFont="1" applyFill="1" applyBorder="1" applyAlignment="1">
      <alignment horizontal="right" wrapText="1"/>
    </xf>
    <xf numFmtId="175" fontId="3" fillId="2" borderId="2" xfId="21" applyNumberFormat="1" applyFont="1" applyFill="1" applyBorder="1" applyAlignment="1">
      <alignment horizontal="right" wrapText="1"/>
    </xf>
    <xf numFmtId="175" fontId="14" fillId="2" borderId="2" xfId="21" applyNumberFormat="1" applyFont="1" applyFill="1" applyBorder="1" applyAlignment="1">
      <alignment horizontal="right" wrapText="1"/>
    </xf>
    <xf numFmtId="175" fontId="28" fillId="2" borderId="2" xfId="21" applyNumberFormat="1" applyFont="1" applyFill="1" applyBorder="1" applyAlignment="1">
      <alignment horizontal="right" wrapText="1"/>
    </xf>
    <xf numFmtId="167" fontId="7" fillId="2" borderId="2" xfId="21" applyNumberFormat="1" applyFont="1" applyFill="1" applyBorder="1" applyAlignment="1">
      <alignment horizontal="right" wrapText="1"/>
    </xf>
    <xf numFmtId="175" fontId="7" fillId="2" borderId="2" xfId="21" applyNumberFormat="1" applyFont="1" applyFill="1" applyBorder="1" applyAlignment="1">
      <alignment horizontal="right" wrapText="1"/>
    </xf>
    <xf numFmtId="43" fontId="3" fillId="2" borderId="2" xfId="21" applyFont="1" applyFill="1" applyBorder="1" applyAlignment="1">
      <alignment horizontal="right"/>
    </xf>
    <xf numFmtId="167" fontId="14" fillId="2" borderId="2" xfId="21" applyNumberFormat="1" applyFont="1" applyFill="1" applyBorder="1" applyAlignment="1">
      <alignment horizontal="right"/>
    </xf>
    <xf numFmtId="175" fontId="14" fillId="2" borderId="2" xfId="21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43" fontId="3" fillId="2" borderId="2" xfId="21" applyFont="1" applyFill="1" applyBorder="1" applyAlignment="1">
      <alignment horizontal="right" vertical="top" wrapText="1"/>
    </xf>
    <xf numFmtId="167" fontId="14" fillId="2" borderId="2" xfId="21" applyNumberFormat="1" applyFont="1" applyFill="1" applyBorder="1" applyAlignment="1">
      <alignment horizontal="right" vertical="top" wrapText="1"/>
    </xf>
    <xf numFmtId="175" fontId="14" fillId="2" borderId="2" xfId="21" applyNumberFormat="1" applyFont="1" applyFill="1" applyBorder="1" applyAlignment="1">
      <alignment horizontal="right" vertical="top" wrapText="1"/>
    </xf>
    <xf numFmtId="43" fontId="13" fillId="2" borderId="2" xfId="21" applyFont="1" applyFill="1" applyBorder="1" applyAlignment="1">
      <alignment horizontal="right" wrapText="1"/>
    </xf>
    <xf numFmtId="167" fontId="20" fillId="2" borderId="2" xfId="21" applyNumberFormat="1" applyFont="1" applyFill="1" applyBorder="1" applyAlignment="1">
      <alignment horizontal="right" wrapText="1"/>
    </xf>
    <xf numFmtId="175" fontId="20" fillId="2" borderId="2" xfId="21" applyNumberFormat="1" applyFont="1" applyFill="1" applyBorder="1" applyAlignment="1">
      <alignment horizontal="right" wrapText="1"/>
    </xf>
    <xf numFmtId="175" fontId="7" fillId="0" borderId="2" xfId="0" applyNumberFormat="1" applyFont="1" applyFill="1" applyBorder="1" applyAlignment="1">
      <alignment horizontal="right" wrapText="1"/>
    </xf>
    <xf numFmtId="175" fontId="3" fillId="0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175" fontId="3" fillId="0" borderId="2" xfId="0" applyNumberFormat="1" applyFont="1" applyBorder="1" applyAlignment="1">
      <alignment horizontal="right" wrapText="1"/>
    </xf>
    <xf numFmtId="175" fontId="14" fillId="0" borderId="2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left" vertical="center" wrapText="1"/>
    </xf>
    <xf numFmtId="175" fontId="9" fillId="2" borderId="3" xfId="21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175" fontId="10" fillId="2" borderId="3" xfId="21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vertical="top" wrapText="1"/>
    </xf>
    <xf numFmtId="175" fontId="3" fillId="2" borderId="3" xfId="21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18" applyNumberFormat="1" applyFont="1" applyFill="1" applyBorder="1" applyAlignment="1" applyProtection="1">
      <alignment horizontal="left" vertical="top" wrapText="1"/>
      <protection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 applyProtection="1">
      <alignment horizontal="left" vertical="top" wrapText="1"/>
      <protection/>
    </xf>
    <xf numFmtId="0" fontId="3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75" fontId="3" fillId="0" borderId="3" xfId="0" applyNumberFormat="1" applyFont="1" applyBorder="1" applyAlignment="1">
      <alignment horizontal="right" wrapText="1"/>
    </xf>
    <xf numFmtId="167" fontId="14" fillId="2" borderId="4" xfId="21" applyNumberFormat="1" applyFont="1" applyFill="1" applyBorder="1" applyAlignment="1">
      <alignment horizontal="right"/>
    </xf>
    <xf numFmtId="175" fontId="14" fillId="2" borderId="4" xfId="21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4" fillId="2" borderId="5" xfId="0" applyFont="1" applyFill="1" applyBorder="1" applyAlignment="1">
      <alignment horizontal="left" vertical="top" wrapText="1"/>
    </xf>
    <xf numFmtId="43" fontId="14" fillId="2" borderId="4" xfId="21" applyFont="1" applyFill="1" applyBorder="1" applyAlignment="1">
      <alignment horizontal="right"/>
    </xf>
    <xf numFmtId="167" fontId="14" fillId="2" borderId="4" xfId="21" applyNumberFormat="1" applyFont="1" applyFill="1" applyBorder="1" applyAlignment="1">
      <alignment horizontal="right" wrapText="1"/>
    </xf>
    <xf numFmtId="175" fontId="14" fillId="2" borderId="4" xfId="21" applyNumberFormat="1" applyFont="1" applyFill="1" applyBorder="1" applyAlignment="1">
      <alignment horizontal="right" wrapText="1"/>
    </xf>
    <xf numFmtId="0" fontId="29" fillId="0" borderId="0" xfId="0" applyFont="1" applyAlignment="1">
      <alignment/>
    </xf>
    <xf numFmtId="0" fontId="29" fillId="0" borderId="6" xfId="0" applyFont="1" applyBorder="1" applyAlignment="1">
      <alignment/>
    </xf>
    <xf numFmtId="175" fontId="9" fillId="2" borderId="7" xfId="21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 horizontal="center"/>
    </xf>
    <xf numFmtId="175" fontId="19" fillId="2" borderId="8" xfId="21" applyNumberFormat="1" applyFont="1" applyFill="1" applyBorder="1" applyAlignment="1">
      <alignment horizontal="right" wrapText="1"/>
    </xf>
    <xf numFmtId="175" fontId="14" fillId="2" borderId="8" xfId="21" applyNumberFormat="1" applyFont="1" applyFill="1" applyBorder="1" applyAlignment="1">
      <alignment horizontal="right" wrapText="1"/>
    </xf>
    <xf numFmtId="175" fontId="28" fillId="2" borderId="8" xfId="21" applyNumberFormat="1" applyFont="1" applyFill="1" applyBorder="1" applyAlignment="1">
      <alignment horizontal="right" wrapText="1"/>
    </xf>
    <xf numFmtId="175" fontId="14" fillId="2" borderId="8" xfId="21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175" fontId="14" fillId="2" borderId="8" xfId="21" applyNumberFormat="1" applyFont="1" applyFill="1" applyBorder="1" applyAlignment="1">
      <alignment horizontal="right" vertical="top" wrapText="1"/>
    </xf>
    <xf numFmtId="175" fontId="9" fillId="2" borderId="8" xfId="21" applyNumberFormat="1" applyFont="1" applyFill="1" applyBorder="1" applyAlignment="1">
      <alignment horizontal="right" wrapText="1"/>
    </xf>
    <xf numFmtId="175" fontId="20" fillId="2" borderId="8" xfId="21" applyNumberFormat="1" applyFont="1" applyFill="1" applyBorder="1" applyAlignment="1">
      <alignment horizontal="right" wrapText="1"/>
    </xf>
    <xf numFmtId="175" fontId="3" fillId="2" borderId="8" xfId="21" applyNumberFormat="1" applyFont="1" applyFill="1" applyBorder="1" applyAlignment="1">
      <alignment horizontal="right" wrapText="1"/>
    </xf>
    <xf numFmtId="175" fontId="14" fillId="0" borderId="8" xfId="0" applyNumberFormat="1" applyFont="1" applyFill="1" applyBorder="1" applyAlignment="1">
      <alignment horizontal="right" wrapText="1"/>
    </xf>
    <xf numFmtId="175" fontId="14" fillId="0" borderId="8" xfId="0" applyNumberFormat="1" applyFont="1" applyBorder="1" applyAlignment="1">
      <alignment horizontal="right" wrapText="1"/>
    </xf>
    <xf numFmtId="175" fontId="14" fillId="2" borderId="9" xfId="21" applyNumberFormat="1" applyFont="1" applyFill="1" applyBorder="1" applyAlignment="1">
      <alignment horizontal="right" wrapText="1"/>
    </xf>
    <xf numFmtId="175" fontId="10" fillId="2" borderId="7" xfId="21" applyNumberFormat="1" applyFont="1" applyFill="1" applyBorder="1" applyAlignment="1">
      <alignment horizontal="right" wrapText="1"/>
    </xf>
    <xf numFmtId="175" fontId="3" fillId="2" borderId="7" xfId="21" applyNumberFormat="1" applyFont="1" applyFill="1" applyBorder="1" applyAlignment="1">
      <alignment horizontal="right" wrapText="1"/>
    </xf>
    <xf numFmtId="0" fontId="0" fillId="2" borderId="7" xfId="0" applyFont="1" applyFill="1" applyBorder="1" applyAlignment="1">
      <alignment/>
    </xf>
    <xf numFmtId="175" fontId="3" fillId="2" borderId="10" xfId="21" applyNumberFormat="1" applyFont="1" applyFill="1" applyBorder="1" applyAlignment="1">
      <alignment horizontal="right" wrapText="1"/>
    </xf>
    <xf numFmtId="183" fontId="22" fillId="2" borderId="3" xfId="0" applyNumberFormat="1" applyFont="1" applyFill="1" applyBorder="1" applyAlignment="1">
      <alignment/>
    </xf>
    <xf numFmtId="183" fontId="12" fillId="2" borderId="3" xfId="0" applyNumberFormat="1" applyFont="1" applyFill="1" applyBorder="1" applyAlignment="1">
      <alignment/>
    </xf>
    <xf numFmtId="0" fontId="34" fillId="2" borderId="0" xfId="0" applyFont="1" applyFill="1" applyAlignment="1">
      <alignment/>
    </xf>
    <xf numFmtId="164" fontId="30" fillId="2" borderId="11" xfId="0" applyNumberFormat="1" applyFont="1" applyFill="1" applyBorder="1" applyAlignment="1">
      <alignment horizontal="center" vertical="center" wrapText="1"/>
    </xf>
    <xf numFmtId="164" fontId="30" fillId="2" borderId="12" xfId="0" applyNumberFormat="1" applyFont="1" applyFill="1" applyBorder="1" applyAlignment="1">
      <alignment horizontal="center" vertical="center" wrapText="1"/>
    </xf>
    <xf numFmtId="175" fontId="9" fillId="2" borderId="13" xfId="21" applyNumberFormat="1" applyFont="1" applyFill="1" applyBorder="1" applyAlignment="1">
      <alignment horizontal="right" wrapText="1"/>
    </xf>
    <xf numFmtId="175" fontId="10" fillId="2" borderId="13" xfId="21" applyNumberFormat="1" applyFont="1" applyFill="1" applyBorder="1" applyAlignment="1">
      <alignment horizontal="right" wrapText="1"/>
    </xf>
    <xf numFmtId="175" fontId="3" fillId="2" borderId="13" xfId="21" applyNumberFormat="1" applyFont="1" applyFill="1" applyBorder="1" applyAlignment="1">
      <alignment horizontal="right" wrapText="1"/>
    </xf>
    <xf numFmtId="0" fontId="0" fillId="2" borderId="13" xfId="0" applyFont="1" applyFill="1" applyBorder="1" applyAlignment="1">
      <alignment/>
    </xf>
    <xf numFmtId="175" fontId="3" fillId="2" borderId="14" xfId="21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horizontal="left" wrapText="1"/>
    </xf>
    <xf numFmtId="0" fontId="27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 vertical="center"/>
    </xf>
    <xf numFmtId="175" fontId="37" fillId="2" borderId="7" xfId="21" applyNumberFormat="1" applyFont="1" applyFill="1" applyBorder="1" applyAlignment="1">
      <alignment horizontal="right" wrapText="1"/>
    </xf>
    <xf numFmtId="175" fontId="38" fillId="2" borderId="7" xfId="21" applyNumberFormat="1" applyFont="1" applyFill="1" applyBorder="1" applyAlignment="1">
      <alignment horizontal="right" wrapText="1"/>
    </xf>
    <xf numFmtId="175" fontId="36" fillId="2" borderId="7" xfId="21" applyNumberFormat="1" applyFont="1" applyFill="1" applyBorder="1" applyAlignment="1">
      <alignment horizontal="right" wrapText="1"/>
    </xf>
    <xf numFmtId="0" fontId="35" fillId="2" borderId="7" xfId="0" applyFont="1" applyFill="1" applyBorder="1" applyAlignment="1">
      <alignment/>
    </xf>
    <xf numFmtId="175" fontId="36" fillId="2" borderId="10" xfId="21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 horizontal="center"/>
    </xf>
    <xf numFmtId="164" fontId="31" fillId="2" borderId="15" xfId="0" applyNumberFormat="1" applyFont="1" applyFill="1" applyBorder="1" applyAlignment="1">
      <alignment horizontal="center" vertical="center" wrapText="1"/>
    </xf>
    <xf numFmtId="164" fontId="31" fillId="2" borderId="8" xfId="0" applyNumberFormat="1" applyFont="1" applyFill="1" applyBorder="1" applyAlignment="1">
      <alignment horizontal="center" vertical="center" wrapText="1"/>
    </xf>
    <xf numFmtId="164" fontId="30" fillId="2" borderId="16" xfId="0" applyNumberFormat="1" applyFont="1" applyFill="1" applyBorder="1" applyAlignment="1">
      <alignment horizontal="center" vertical="center" wrapText="1"/>
    </xf>
    <xf numFmtId="164" fontId="30" fillId="2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30" fillId="2" borderId="17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164" fontId="30" fillId="2" borderId="18" xfId="0" applyNumberFormat="1" applyFont="1" applyFill="1" applyBorder="1" applyAlignment="1">
      <alignment horizontal="center" vertical="center" wrapText="1"/>
    </xf>
    <xf numFmtId="164" fontId="30" fillId="2" borderId="2" xfId="0" applyNumberFormat="1" applyFont="1" applyFill="1" applyBorder="1" applyAlignment="1">
      <alignment horizontal="center" vertical="center" wrapText="1"/>
    </xf>
    <xf numFmtId="164" fontId="31" fillId="2" borderId="18" xfId="0" applyNumberFormat="1" applyFont="1" applyFill="1" applyBorder="1" applyAlignment="1">
      <alignment horizontal="center" vertical="center" wrapText="1"/>
    </xf>
    <xf numFmtId="164" fontId="31" fillId="2" borderId="2" xfId="0" applyNumberFormat="1" applyFont="1" applyFill="1" applyBorder="1" applyAlignment="1">
      <alignment horizontal="center" vertical="center" wrapText="1"/>
    </xf>
    <xf numFmtId="164" fontId="30" fillId="2" borderId="19" xfId="0" applyNumberFormat="1" applyFont="1" applyFill="1" applyBorder="1" applyAlignment="1">
      <alignment horizontal="center" vertical="center" wrapText="1"/>
    </xf>
    <xf numFmtId="164" fontId="30" fillId="2" borderId="3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33" fillId="2" borderId="20" xfId="0" applyFont="1" applyFill="1" applyBorder="1" applyAlignment="1">
      <alignment horizontal="center" wrapText="1"/>
    </xf>
    <xf numFmtId="0" fontId="33" fillId="2" borderId="21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>
      <pane xSplit="1" ySplit="8" topLeftCell="B9" activePane="bottomRight" state="frozen"/>
      <selection pane="topLeft" activeCell="B1" sqref="B1"/>
      <selection pane="topRight" activeCell="E1" sqref="E1"/>
      <selection pane="bottomLeft" activeCell="B10" sqref="B10"/>
      <selection pane="bottomRight" activeCell="A2" sqref="A2:D2"/>
    </sheetView>
  </sheetViews>
  <sheetFormatPr defaultColWidth="9.00390625" defaultRowHeight="12.75"/>
  <cols>
    <col min="1" max="1" width="102.625" style="2" customWidth="1"/>
    <col min="2" max="2" width="13.625" style="2" hidden="1" customWidth="1"/>
    <col min="3" max="3" width="13.875" style="15" hidden="1" customWidth="1"/>
    <col min="4" max="4" width="15.875" style="2" hidden="1" customWidth="1"/>
    <col min="5" max="5" width="15.75390625" style="15" hidden="1" customWidth="1"/>
    <col min="6" max="6" width="16.375" style="2" hidden="1" customWidth="1"/>
    <col min="7" max="7" width="15.75390625" style="15" hidden="1" customWidth="1"/>
    <col min="8" max="8" width="15.75390625" style="2" hidden="1" customWidth="1"/>
    <col min="9" max="9" width="12.375" style="15" hidden="1" customWidth="1"/>
    <col min="10" max="10" width="12.25390625" style="2" hidden="1" customWidth="1"/>
    <col min="11" max="11" width="11.875" style="15" hidden="1" customWidth="1"/>
    <col min="12" max="12" width="12.25390625" style="2" hidden="1" customWidth="1"/>
    <col min="13" max="13" width="8.75390625" style="15" hidden="1" customWidth="1"/>
    <col min="14" max="14" width="12.125" style="2" hidden="1" customWidth="1"/>
    <col min="15" max="15" width="11.00390625" style="15" hidden="1" customWidth="1"/>
    <col min="16" max="16" width="12.375" style="113" customWidth="1"/>
    <col min="17" max="17" width="6.00390625" style="2" hidden="1" customWidth="1"/>
    <col min="18" max="18" width="14.875" style="7" hidden="1" customWidth="1"/>
  </cols>
  <sheetData>
    <row r="1" spans="1:17" ht="15">
      <c r="A1" s="125" t="s">
        <v>0</v>
      </c>
      <c r="B1" s="125"/>
      <c r="C1" s="125"/>
      <c r="D1" s="125"/>
      <c r="E1" s="16"/>
      <c r="F1" s="7"/>
      <c r="G1" s="16"/>
      <c r="H1" s="7"/>
      <c r="I1" s="16"/>
      <c r="J1" s="7"/>
      <c r="K1" s="16"/>
      <c r="L1" s="7"/>
      <c r="M1" s="16"/>
      <c r="N1" s="7"/>
      <c r="O1" s="16"/>
      <c r="P1" s="112"/>
      <c r="Q1" s="7"/>
    </row>
    <row r="2" spans="1:17" ht="43.5" customHeight="1">
      <c r="A2" s="126" t="s">
        <v>58</v>
      </c>
      <c r="B2" s="126"/>
      <c r="C2" s="126"/>
      <c r="D2" s="126"/>
      <c r="E2" s="16"/>
      <c r="F2" s="7"/>
      <c r="G2" s="16"/>
      <c r="H2" s="7"/>
      <c r="I2" s="16"/>
      <c r="J2" s="7"/>
      <c r="K2" s="16"/>
      <c r="L2" s="7"/>
      <c r="M2" s="16"/>
      <c r="N2" s="7"/>
      <c r="O2" s="16"/>
      <c r="P2" s="112"/>
      <c r="Q2" s="7"/>
    </row>
    <row r="3" spans="1:17" ht="15">
      <c r="A3" s="127"/>
      <c r="B3" s="127"/>
      <c r="C3" s="127"/>
      <c r="D3" s="127"/>
      <c r="E3" s="16"/>
      <c r="F3" s="7"/>
      <c r="G3" s="16"/>
      <c r="H3" s="7"/>
      <c r="I3" s="16"/>
      <c r="J3" s="7"/>
      <c r="K3" s="16"/>
      <c r="L3" s="7"/>
      <c r="M3" s="16"/>
      <c r="N3" s="7"/>
      <c r="O3" s="16"/>
      <c r="P3" s="112"/>
      <c r="Q3" s="7"/>
    </row>
    <row r="4" ht="15.75" hidden="1"/>
    <row r="5" spans="1:18" s="12" customFormat="1" ht="18.75">
      <c r="A5" s="10" t="s">
        <v>35</v>
      </c>
      <c r="B5" s="11"/>
      <c r="C5" s="13"/>
      <c r="D5" s="11"/>
      <c r="E5" s="13"/>
      <c r="F5" s="11"/>
      <c r="G5" s="13"/>
      <c r="H5" s="11"/>
      <c r="I5" s="13"/>
      <c r="J5" s="11"/>
      <c r="K5" s="13"/>
      <c r="L5" s="11"/>
      <c r="M5" s="13"/>
      <c r="N5" s="11"/>
      <c r="O5" s="13"/>
      <c r="P5" s="114"/>
      <c r="Q5" s="11"/>
      <c r="R5" s="7"/>
    </row>
    <row r="6" spans="1:18" s="17" customFormat="1" ht="19.5" thickBot="1">
      <c r="A6" s="18"/>
      <c r="B6" s="19" t="s">
        <v>45</v>
      </c>
      <c r="C6" s="136" t="s">
        <v>44</v>
      </c>
      <c r="D6" s="136"/>
      <c r="E6" s="136"/>
      <c r="F6" s="136"/>
      <c r="G6" s="136"/>
      <c r="H6" s="136"/>
      <c r="I6" s="136"/>
      <c r="J6" s="136"/>
      <c r="K6" s="120" t="s">
        <v>49</v>
      </c>
      <c r="L6" s="120"/>
      <c r="M6" s="120" t="s">
        <v>53</v>
      </c>
      <c r="N6" s="120"/>
      <c r="O6" s="120" t="s">
        <v>57</v>
      </c>
      <c r="P6" s="120"/>
      <c r="Q6" s="83"/>
      <c r="R6" s="111"/>
    </row>
    <row r="7" spans="1:18" s="102" customFormat="1" ht="12.75" customHeight="1">
      <c r="A7" s="128" t="s">
        <v>1</v>
      </c>
      <c r="B7" s="130" t="s">
        <v>38</v>
      </c>
      <c r="C7" s="132" t="s">
        <v>41</v>
      </c>
      <c r="D7" s="130" t="s">
        <v>38</v>
      </c>
      <c r="E7" s="132" t="s">
        <v>42</v>
      </c>
      <c r="F7" s="130" t="s">
        <v>38</v>
      </c>
      <c r="G7" s="132" t="s">
        <v>43</v>
      </c>
      <c r="H7" s="130" t="s">
        <v>38</v>
      </c>
      <c r="I7" s="132" t="s">
        <v>48</v>
      </c>
      <c r="J7" s="130" t="s">
        <v>50</v>
      </c>
      <c r="K7" s="132" t="s">
        <v>54</v>
      </c>
      <c r="L7" s="134" t="s">
        <v>51</v>
      </c>
      <c r="M7" s="121" t="s">
        <v>55</v>
      </c>
      <c r="N7" s="123" t="s">
        <v>51</v>
      </c>
      <c r="O7" s="121" t="s">
        <v>56</v>
      </c>
      <c r="P7" s="123" t="s">
        <v>51</v>
      </c>
      <c r="Q7" s="103"/>
      <c r="R7" s="137" t="s">
        <v>47</v>
      </c>
    </row>
    <row r="8" spans="1:18" s="102" customFormat="1" ht="24" customHeight="1">
      <c r="A8" s="129"/>
      <c r="B8" s="131"/>
      <c r="C8" s="133"/>
      <c r="D8" s="131"/>
      <c r="E8" s="133"/>
      <c r="F8" s="131"/>
      <c r="G8" s="133"/>
      <c r="H8" s="131"/>
      <c r="I8" s="133"/>
      <c r="J8" s="131"/>
      <c r="K8" s="133"/>
      <c r="L8" s="135"/>
      <c r="M8" s="122"/>
      <c r="N8" s="124"/>
      <c r="O8" s="122"/>
      <c r="P8" s="124"/>
      <c r="Q8" s="104"/>
      <c r="R8" s="138"/>
    </row>
    <row r="9" spans="1:18" s="3" customFormat="1" ht="15.75">
      <c r="A9" s="55" t="s">
        <v>4</v>
      </c>
      <c r="B9" s="23">
        <f aca="true" t="shared" si="0" ref="B9:I9">B10+B14+B28+B41</f>
        <v>550355</v>
      </c>
      <c r="C9" s="24">
        <f t="shared" si="0"/>
        <v>-4400.6</v>
      </c>
      <c r="D9" s="25">
        <f t="shared" si="0"/>
        <v>545954.4</v>
      </c>
      <c r="E9" s="24">
        <f t="shared" si="0"/>
        <v>-14778.31</v>
      </c>
      <c r="F9" s="25">
        <f t="shared" si="0"/>
        <v>531176.09</v>
      </c>
      <c r="G9" s="24">
        <f t="shared" si="0"/>
        <v>648</v>
      </c>
      <c r="H9" s="25">
        <f t="shared" si="0"/>
        <v>531824.09</v>
      </c>
      <c r="I9" s="24">
        <f t="shared" si="0"/>
        <v>703</v>
      </c>
      <c r="J9" s="26">
        <f aca="true" t="shared" si="1" ref="J9:P9">J10+J14+J28+J41</f>
        <v>532527.09</v>
      </c>
      <c r="K9" s="27">
        <f t="shared" si="1"/>
        <v>-18355.4</v>
      </c>
      <c r="L9" s="56">
        <f t="shared" si="1"/>
        <v>514171.69</v>
      </c>
      <c r="M9" s="84">
        <f t="shared" si="1"/>
        <v>437.8</v>
      </c>
      <c r="N9" s="82">
        <f t="shared" si="1"/>
        <v>514609.49</v>
      </c>
      <c r="O9" s="84">
        <f t="shared" si="1"/>
        <v>14176</v>
      </c>
      <c r="P9" s="115">
        <f t="shared" si="1"/>
        <v>528785.49</v>
      </c>
      <c r="Q9" s="105"/>
      <c r="R9" s="100">
        <f aca="true" t="shared" si="2" ref="R9:R50">P9-B9</f>
        <v>-21569.51000000001</v>
      </c>
    </row>
    <row r="10" spans="1:18" s="6" customFormat="1" ht="16.5" customHeight="1">
      <c r="A10" s="57" t="s">
        <v>2</v>
      </c>
      <c r="B10" s="28">
        <f aca="true" t="shared" si="3" ref="B10:H10">B11</f>
        <v>194283</v>
      </c>
      <c r="C10" s="24">
        <f t="shared" si="3"/>
        <v>0</v>
      </c>
      <c r="D10" s="29">
        <f t="shared" si="3"/>
        <v>194283</v>
      </c>
      <c r="E10" s="24">
        <f t="shared" si="3"/>
        <v>0</v>
      </c>
      <c r="F10" s="29">
        <f t="shared" si="3"/>
        <v>194283</v>
      </c>
      <c r="G10" s="24">
        <f t="shared" si="3"/>
        <v>0</v>
      </c>
      <c r="H10" s="29">
        <f t="shared" si="3"/>
        <v>194283</v>
      </c>
      <c r="I10" s="24">
        <f>I11+I11+I12</f>
        <v>703</v>
      </c>
      <c r="J10" s="30">
        <f>J11+J12+J13</f>
        <v>194986</v>
      </c>
      <c r="K10" s="27">
        <f>K11+K11+K12</f>
        <v>5713</v>
      </c>
      <c r="L10" s="58">
        <f>L11+L12+L13</f>
        <v>200699</v>
      </c>
      <c r="M10" s="84">
        <f>M11+M12</f>
        <v>0</v>
      </c>
      <c r="N10" s="96">
        <f>N11+N12+N13</f>
        <v>200699</v>
      </c>
      <c r="O10" s="84">
        <f>O11+O12</f>
        <v>4136</v>
      </c>
      <c r="P10" s="116">
        <f>P11+P12+P13</f>
        <v>204835</v>
      </c>
      <c r="Q10" s="106"/>
      <c r="R10" s="100">
        <f t="shared" si="2"/>
        <v>10552</v>
      </c>
    </row>
    <row r="11" spans="1:18" s="3" customFormat="1" ht="21" customHeight="1">
      <c r="A11" s="59" t="s">
        <v>21</v>
      </c>
      <c r="B11" s="31">
        <v>194283</v>
      </c>
      <c r="C11" s="32"/>
      <c r="D11" s="33">
        <f>B11+C11</f>
        <v>194283</v>
      </c>
      <c r="E11" s="32"/>
      <c r="F11" s="33">
        <f>D11+E11</f>
        <v>194283</v>
      </c>
      <c r="G11" s="32"/>
      <c r="H11" s="33">
        <f>F11+G11</f>
        <v>194283</v>
      </c>
      <c r="I11" s="32"/>
      <c r="J11" s="34">
        <f>H11+I11</f>
        <v>194283</v>
      </c>
      <c r="K11" s="35"/>
      <c r="L11" s="60">
        <f>J11+K11</f>
        <v>194283</v>
      </c>
      <c r="M11" s="85"/>
      <c r="N11" s="97">
        <f>L11+M11</f>
        <v>194283</v>
      </c>
      <c r="O11" s="85">
        <v>4136</v>
      </c>
      <c r="P11" s="117">
        <f>N11+O11</f>
        <v>198419</v>
      </c>
      <c r="Q11" s="107"/>
      <c r="R11" s="101">
        <f t="shared" si="2"/>
        <v>4136</v>
      </c>
    </row>
    <row r="12" spans="1:18" s="3" customFormat="1" ht="17.25" customHeight="1">
      <c r="A12" s="59" t="s">
        <v>20</v>
      </c>
      <c r="B12" s="31"/>
      <c r="C12" s="32"/>
      <c r="D12" s="33"/>
      <c r="E12" s="32"/>
      <c r="F12" s="33"/>
      <c r="G12" s="32"/>
      <c r="H12" s="33">
        <v>0</v>
      </c>
      <c r="I12" s="32">
        <v>703</v>
      </c>
      <c r="J12" s="34">
        <f>H12+I12</f>
        <v>703</v>
      </c>
      <c r="K12" s="36">
        <v>5713</v>
      </c>
      <c r="L12" s="60">
        <f>J12+K12</f>
        <v>6416</v>
      </c>
      <c r="M12" s="86"/>
      <c r="N12" s="97">
        <f aca="true" t="shared" si="4" ref="N12:N24">L12+M12</f>
        <v>6416</v>
      </c>
      <c r="O12" s="86"/>
      <c r="P12" s="117">
        <f aca="true" t="shared" si="5" ref="P12:P24">N12+O12</f>
        <v>6416</v>
      </c>
      <c r="Q12" s="107"/>
      <c r="R12" s="101">
        <f t="shared" si="2"/>
        <v>6416</v>
      </c>
    </row>
    <row r="13" spans="1:18" s="3" customFormat="1" ht="33.75" customHeight="1" hidden="1" thickBot="1">
      <c r="A13" s="59" t="s">
        <v>26</v>
      </c>
      <c r="B13" s="31"/>
      <c r="C13" s="32"/>
      <c r="D13" s="33"/>
      <c r="E13" s="32"/>
      <c r="F13" s="33"/>
      <c r="G13" s="32"/>
      <c r="H13" s="33"/>
      <c r="I13" s="32"/>
      <c r="J13" s="34"/>
      <c r="K13" s="35"/>
      <c r="L13" s="60"/>
      <c r="M13" s="85"/>
      <c r="N13" s="97">
        <f t="shared" si="4"/>
        <v>0</v>
      </c>
      <c r="O13" s="85"/>
      <c r="P13" s="117">
        <f t="shared" si="5"/>
        <v>0</v>
      </c>
      <c r="Q13" s="107"/>
      <c r="R13" s="101">
        <f t="shared" si="2"/>
        <v>0</v>
      </c>
    </row>
    <row r="14" spans="1:18" s="6" customFormat="1" ht="15" customHeight="1">
      <c r="A14" s="57" t="s">
        <v>39</v>
      </c>
      <c r="B14" s="28">
        <f>B15+B16+B18+B19+B22+B23+B24+B27</f>
        <v>121664</v>
      </c>
      <c r="C14" s="24">
        <v>0.4</v>
      </c>
      <c r="D14" s="29">
        <f aca="true" t="shared" si="6" ref="D14:J14">D15+D16+D18+D19+D22+D23+D24+D27</f>
        <v>121664.4</v>
      </c>
      <c r="E14" s="24">
        <f t="shared" si="6"/>
        <v>-14824.4</v>
      </c>
      <c r="F14" s="29">
        <f t="shared" si="6"/>
        <v>106840</v>
      </c>
      <c r="G14" s="24">
        <f t="shared" si="6"/>
        <v>-1182</v>
      </c>
      <c r="H14" s="29">
        <f t="shared" si="6"/>
        <v>105658</v>
      </c>
      <c r="I14" s="24">
        <f t="shared" si="6"/>
        <v>0</v>
      </c>
      <c r="J14" s="30">
        <f t="shared" si="6"/>
        <v>105658</v>
      </c>
      <c r="K14" s="27">
        <f>K15+K16+K18+K19+K22+K23+K24+K27</f>
        <v>-29809</v>
      </c>
      <c r="L14" s="58">
        <f>L15+L16+L18+L19+L22+L23+L24</f>
        <v>75849</v>
      </c>
      <c r="M14" s="84">
        <f>M15+M16+M18+M19+M22+M23+M24+M27</f>
        <v>0</v>
      </c>
      <c r="N14" s="97">
        <f t="shared" si="4"/>
        <v>75849</v>
      </c>
      <c r="O14" s="84">
        <f>O15+O16+O18+O19+O22+O23+O24+O27</f>
        <v>11600</v>
      </c>
      <c r="P14" s="117">
        <f t="shared" si="5"/>
        <v>87449</v>
      </c>
      <c r="Q14" s="107"/>
      <c r="R14" s="100">
        <f t="shared" si="2"/>
        <v>-34215</v>
      </c>
    </row>
    <row r="15" spans="1:18" s="3" customFormat="1" ht="31.5" customHeight="1">
      <c r="A15" s="61" t="s">
        <v>34</v>
      </c>
      <c r="B15" s="31">
        <v>8918</v>
      </c>
      <c r="C15" s="32"/>
      <c r="D15" s="37">
        <f>B15+C15</f>
        <v>8918</v>
      </c>
      <c r="E15" s="32"/>
      <c r="F15" s="37">
        <f>D15+E15</f>
        <v>8918</v>
      </c>
      <c r="G15" s="32">
        <v>-1182</v>
      </c>
      <c r="H15" s="37">
        <f>F15+G15</f>
        <v>7736</v>
      </c>
      <c r="I15" s="32"/>
      <c r="J15" s="38">
        <f>H15+I15</f>
        <v>7736</v>
      </c>
      <c r="K15" s="35"/>
      <c r="L15" s="60">
        <f>J15+K15</f>
        <v>7736</v>
      </c>
      <c r="M15" s="85"/>
      <c r="N15" s="97">
        <f t="shared" si="4"/>
        <v>7736</v>
      </c>
      <c r="O15" s="85"/>
      <c r="P15" s="117">
        <f t="shared" si="5"/>
        <v>7736</v>
      </c>
      <c r="Q15" s="107"/>
      <c r="R15" s="101">
        <f t="shared" si="2"/>
        <v>-1182</v>
      </c>
    </row>
    <row r="16" spans="1:18" s="3" customFormat="1" ht="31.5" customHeight="1">
      <c r="A16" s="59" t="s">
        <v>8</v>
      </c>
      <c r="B16" s="31">
        <v>6453</v>
      </c>
      <c r="C16" s="32"/>
      <c r="D16" s="37">
        <f aca="true" t="shared" si="7" ref="D16:D27">B16+C16</f>
        <v>6453</v>
      </c>
      <c r="E16" s="32"/>
      <c r="F16" s="37">
        <f aca="true" t="shared" si="8" ref="F16:F27">D16+E16</f>
        <v>6453</v>
      </c>
      <c r="G16" s="32"/>
      <c r="H16" s="37">
        <f aca="true" t="shared" si="9" ref="H16:H27">F16+G16</f>
        <v>6453</v>
      </c>
      <c r="I16" s="32"/>
      <c r="J16" s="38">
        <f aca="true" t="shared" si="10" ref="J16:J27">H16+I16</f>
        <v>6453</v>
      </c>
      <c r="K16" s="36">
        <v>-979</v>
      </c>
      <c r="L16" s="60">
        <f aca="true" t="shared" si="11" ref="L16:L27">J16+K16</f>
        <v>5474</v>
      </c>
      <c r="M16" s="86"/>
      <c r="N16" s="97">
        <f t="shared" si="4"/>
        <v>5474</v>
      </c>
      <c r="O16" s="86"/>
      <c r="P16" s="117">
        <f t="shared" si="5"/>
        <v>5474</v>
      </c>
      <c r="Q16" s="107"/>
      <c r="R16" s="101">
        <f t="shared" si="2"/>
        <v>-979</v>
      </c>
    </row>
    <row r="17" spans="1:18" s="3" customFormat="1" ht="45.75" customHeight="1" hidden="1">
      <c r="A17" s="62" t="s">
        <v>9</v>
      </c>
      <c r="B17" s="31"/>
      <c r="C17" s="32"/>
      <c r="D17" s="33">
        <f t="shared" si="7"/>
        <v>0</v>
      </c>
      <c r="E17" s="32"/>
      <c r="F17" s="33">
        <f t="shared" si="8"/>
        <v>0</v>
      </c>
      <c r="G17" s="32"/>
      <c r="H17" s="33">
        <f t="shared" si="9"/>
        <v>0</v>
      </c>
      <c r="I17" s="32"/>
      <c r="J17" s="34">
        <f t="shared" si="10"/>
        <v>0</v>
      </c>
      <c r="K17" s="35"/>
      <c r="L17" s="60">
        <f t="shared" si="11"/>
        <v>0</v>
      </c>
      <c r="M17" s="85"/>
      <c r="N17" s="97">
        <f t="shared" si="4"/>
        <v>0</v>
      </c>
      <c r="O17" s="85"/>
      <c r="P17" s="117">
        <f t="shared" si="5"/>
        <v>0</v>
      </c>
      <c r="Q17" s="107"/>
      <c r="R17" s="101">
        <f t="shared" si="2"/>
        <v>0</v>
      </c>
    </row>
    <row r="18" spans="1:18" s="3" customFormat="1" ht="30" customHeight="1">
      <c r="A18" s="61" t="s">
        <v>40</v>
      </c>
      <c r="B18" s="31">
        <v>330</v>
      </c>
      <c r="C18" s="32"/>
      <c r="D18" s="37">
        <f t="shared" si="7"/>
        <v>330</v>
      </c>
      <c r="E18" s="32"/>
      <c r="F18" s="37">
        <f t="shared" si="8"/>
        <v>330</v>
      </c>
      <c r="G18" s="32"/>
      <c r="H18" s="37">
        <f t="shared" si="9"/>
        <v>330</v>
      </c>
      <c r="I18" s="32"/>
      <c r="J18" s="38">
        <f t="shared" si="10"/>
        <v>330</v>
      </c>
      <c r="K18" s="35"/>
      <c r="L18" s="60">
        <f t="shared" si="11"/>
        <v>330</v>
      </c>
      <c r="M18" s="85"/>
      <c r="N18" s="97">
        <f t="shared" si="4"/>
        <v>330</v>
      </c>
      <c r="O18" s="85"/>
      <c r="P18" s="117">
        <f t="shared" si="5"/>
        <v>330</v>
      </c>
      <c r="Q18" s="107"/>
      <c r="R18" s="101">
        <f t="shared" si="2"/>
        <v>0</v>
      </c>
    </row>
    <row r="19" spans="1:18" s="3" customFormat="1" ht="30" customHeight="1">
      <c r="A19" s="61" t="s">
        <v>36</v>
      </c>
      <c r="B19" s="31">
        <v>10655</v>
      </c>
      <c r="C19" s="32"/>
      <c r="D19" s="37">
        <f t="shared" si="7"/>
        <v>10655</v>
      </c>
      <c r="E19" s="32"/>
      <c r="F19" s="37">
        <f t="shared" si="8"/>
        <v>10655</v>
      </c>
      <c r="G19" s="32"/>
      <c r="H19" s="37">
        <f t="shared" si="9"/>
        <v>10655</v>
      </c>
      <c r="I19" s="32"/>
      <c r="J19" s="38">
        <f t="shared" si="10"/>
        <v>10655</v>
      </c>
      <c r="K19" s="35"/>
      <c r="L19" s="60">
        <f t="shared" si="11"/>
        <v>10655</v>
      </c>
      <c r="M19" s="85"/>
      <c r="N19" s="97">
        <f t="shared" si="4"/>
        <v>10655</v>
      </c>
      <c r="O19" s="85"/>
      <c r="P19" s="117">
        <f t="shared" si="5"/>
        <v>10655</v>
      </c>
      <c r="Q19" s="107"/>
      <c r="R19" s="101">
        <f t="shared" si="2"/>
        <v>0</v>
      </c>
    </row>
    <row r="20" spans="1:18" s="3" customFormat="1" ht="15.75" customHeight="1" hidden="1">
      <c r="A20" s="63" t="s">
        <v>10</v>
      </c>
      <c r="B20" s="31"/>
      <c r="C20" s="32"/>
      <c r="D20" s="33">
        <f t="shared" si="7"/>
        <v>0</v>
      </c>
      <c r="E20" s="32"/>
      <c r="F20" s="33">
        <f t="shared" si="8"/>
        <v>0</v>
      </c>
      <c r="G20" s="32"/>
      <c r="H20" s="33">
        <f t="shared" si="9"/>
        <v>0</v>
      </c>
      <c r="I20" s="32"/>
      <c r="J20" s="34">
        <f t="shared" si="10"/>
        <v>0</v>
      </c>
      <c r="K20" s="35"/>
      <c r="L20" s="60">
        <f t="shared" si="11"/>
        <v>0</v>
      </c>
      <c r="M20" s="85"/>
      <c r="N20" s="97">
        <f t="shared" si="4"/>
        <v>0</v>
      </c>
      <c r="O20" s="85"/>
      <c r="P20" s="117">
        <f t="shared" si="5"/>
        <v>0</v>
      </c>
      <c r="Q20" s="107"/>
      <c r="R20" s="101">
        <f t="shared" si="2"/>
        <v>0</v>
      </c>
    </row>
    <row r="21" spans="1:18" s="3" customFormat="1" ht="48" customHeight="1" hidden="1">
      <c r="A21" s="59" t="s">
        <v>30</v>
      </c>
      <c r="B21" s="39"/>
      <c r="C21" s="40"/>
      <c r="D21" s="33">
        <f t="shared" si="7"/>
        <v>0</v>
      </c>
      <c r="E21" s="40"/>
      <c r="F21" s="33">
        <f t="shared" si="8"/>
        <v>0</v>
      </c>
      <c r="G21" s="40"/>
      <c r="H21" s="33">
        <f t="shared" si="9"/>
        <v>0</v>
      </c>
      <c r="I21" s="40"/>
      <c r="J21" s="34">
        <f t="shared" si="10"/>
        <v>0</v>
      </c>
      <c r="K21" s="41"/>
      <c r="L21" s="60">
        <f t="shared" si="11"/>
        <v>0</v>
      </c>
      <c r="M21" s="87"/>
      <c r="N21" s="97">
        <f t="shared" si="4"/>
        <v>0</v>
      </c>
      <c r="O21" s="87"/>
      <c r="P21" s="117">
        <f t="shared" si="5"/>
        <v>0</v>
      </c>
      <c r="Q21" s="107"/>
      <c r="R21" s="101">
        <f t="shared" si="2"/>
        <v>0</v>
      </c>
    </row>
    <row r="22" spans="1:18" s="3" customFormat="1" ht="34.5" customHeight="1" hidden="1">
      <c r="A22" s="59" t="s">
        <v>23</v>
      </c>
      <c r="B22" s="31">
        <v>2600</v>
      </c>
      <c r="C22" s="40"/>
      <c r="D22" s="37">
        <f t="shared" si="7"/>
        <v>2600</v>
      </c>
      <c r="E22" s="40"/>
      <c r="F22" s="37">
        <f t="shared" si="8"/>
        <v>2600</v>
      </c>
      <c r="G22" s="40"/>
      <c r="H22" s="37">
        <f t="shared" si="9"/>
        <v>2600</v>
      </c>
      <c r="I22" s="40"/>
      <c r="J22" s="38">
        <f t="shared" si="10"/>
        <v>2600</v>
      </c>
      <c r="K22" s="41">
        <v>-2600</v>
      </c>
      <c r="L22" s="60">
        <f t="shared" si="11"/>
        <v>0</v>
      </c>
      <c r="M22" s="87"/>
      <c r="N22" s="97">
        <f t="shared" si="4"/>
        <v>0</v>
      </c>
      <c r="O22" s="87"/>
      <c r="P22" s="117">
        <f t="shared" si="5"/>
        <v>0</v>
      </c>
      <c r="Q22" s="107"/>
      <c r="R22" s="101">
        <f t="shared" si="2"/>
        <v>-2600</v>
      </c>
    </row>
    <row r="23" spans="1:18" s="3" customFormat="1" ht="15.75">
      <c r="A23" s="59" t="s">
        <v>7</v>
      </c>
      <c r="B23" s="31">
        <v>77850</v>
      </c>
      <c r="C23" s="40"/>
      <c r="D23" s="37">
        <f t="shared" si="7"/>
        <v>77850</v>
      </c>
      <c r="E23" s="40"/>
      <c r="F23" s="37">
        <f t="shared" si="8"/>
        <v>77850</v>
      </c>
      <c r="G23" s="40"/>
      <c r="H23" s="37">
        <f t="shared" si="9"/>
        <v>77850</v>
      </c>
      <c r="I23" s="40"/>
      <c r="J23" s="38">
        <f t="shared" si="10"/>
        <v>77850</v>
      </c>
      <c r="K23" s="41">
        <v>-26230</v>
      </c>
      <c r="L23" s="60">
        <f t="shared" si="11"/>
        <v>51620</v>
      </c>
      <c r="M23" s="87"/>
      <c r="N23" s="97">
        <f t="shared" si="4"/>
        <v>51620</v>
      </c>
      <c r="O23" s="85">
        <v>11600</v>
      </c>
      <c r="P23" s="117">
        <f t="shared" si="5"/>
        <v>63220</v>
      </c>
      <c r="Q23" s="107"/>
      <c r="R23" s="101">
        <f t="shared" si="2"/>
        <v>-14630</v>
      </c>
    </row>
    <row r="24" spans="1:18" s="3" customFormat="1" ht="29.25" customHeight="1">
      <c r="A24" s="64" t="s">
        <v>37</v>
      </c>
      <c r="B24" s="31">
        <v>34</v>
      </c>
      <c r="C24" s="40"/>
      <c r="D24" s="37">
        <f t="shared" si="7"/>
        <v>34</v>
      </c>
      <c r="E24" s="40"/>
      <c r="F24" s="37">
        <f t="shared" si="8"/>
        <v>34</v>
      </c>
      <c r="G24" s="40"/>
      <c r="H24" s="37">
        <f t="shared" si="9"/>
        <v>34</v>
      </c>
      <c r="I24" s="40"/>
      <c r="J24" s="38">
        <f t="shared" si="10"/>
        <v>34</v>
      </c>
      <c r="K24" s="41"/>
      <c r="L24" s="60">
        <f t="shared" si="11"/>
        <v>34</v>
      </c>
      <c r="M24" s="87"/>
      <c r="N24" s="97">
        <f t="shared" si="4"/>
        <v>34</v>
      </c>
      <c r="O24" s="87"/>
      <c r="P24" s="117">
        <f t="shared" si="5"/>
        <v>34</v>
      </c>
      <c r="Q24" s="107"/>
      <c r="R24" s="101">
        <f t="shared" si="2"/>
        <v>0</v>
      </c>
    </row>
    <row r="25" spans="1:18" s="3" customFormat="1" ht="66" customHeight="1" hidden="1" thickBot="1">
      <c r="A25" s="65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66"/>
      <c r="M25" s="88"/>
      <c r="N25" s="98"/>
      <c r="O25" s="88"/>
      <c r="P25" s="118"/>
      <c r="Q25" s="108"/>
      <c r="R25" s="101">
        <f t="shared" si="2"/>
        <v>0</v>
      </c>
    </row>
    <row r="26" spans="1:18" s="3" customFormat="1" ht="30" customHeight="1" hidden="1">
      <c r="A26" s="63" t="s">
        <v>25</v>
      </c>
      <c r="B26" s="31"/>
      <c r="C26" s="32"/>
      <c r="D26" s="33">
        <f t="shared" si="7"/>
        <v>0</v>
      </c>
      <c r="E26" s="32"/>
      <c r="F26" s="33">
        <f t="shared" si="8"/>
        <v>0</v>
      </c>
      <c r="G26" s="32"/>
      <c r="H26" s="33">
        <f t="shared" si="9"/>
        <v>0</v>
      </c>
      <c r="I26" s="32"/>
      <c r="J26" s="34">
        <f t="shared" si="10"/>
        <v>0</v>
      </c>
      <c r="K26" s="35"/>
      <c r="L26" s="60">
        <f t="shared" si="11"/>
        <v>0</v>
      </c>
      <c r="M26" s="85"/>
      <c r="N26" s="97">
        <f>L26+M26</f>
        <v>0</v>
      </c>
      <c r="O26" s="85"/>
      <c r="P26" s="117">
        <f>N26+O26</f>
        <v>0</v>
      </c>
      <c r="Q26" s="107"/>
      <c r="R26" s="101">
        <f t="shared" si="2"/>
        <v>0</v>
      </c>
    </row>
    <row r="27" spans="1:18" s="3" customFormat="1" ht="77.25" customHeight="1" hidden="1" thickBot="1">
      <c r="A27" s="67" t="s">
        <v>29</v>
      </c>
      <c r="B27" s="43">
        <v>14824</v>
      </c>
      <c r="C27" s="44">
        <v>0.4</v>
      </c>
      <c r="D27" s="37">
        <f t="shared" si="7"/>
        <v>14824.4</v>
      </c>
      <c r="E27" s="44">
        <v>-14824.4</v>
      </c>
      <c r="F27" s="37">
        <f t="shared" si="8"/>
        <v>0</v>
      </c>
      <c r="G27" s="44"/>
      <c r="H27" s="37">
        <f t="shared" si="9"/>
        <v>0</v>
      </c>
      <c r="I27" s="44"/>
      <c r="J27" s="38">
        <f t="shared" si="10"/>
        <v>0</v>
      </c>
      <c r="K27" s="45"/>
      <c r="L27" s="60">
        <f t="shared" si="11"/>
        <v>0</v>
      </c>
      <c r="M27" s="89"/>
      <c r="N27" s="97">
        <f>L27+M27</f>
        <v>0</v>
      </c>
      <c r="O27" s="89"/>
      <c r="P27" s="117">
        <f>N27+O27</f>
        <v>0</v>
      </c>
      <c r="Q27" s="107"/>
      <c r="R27" s="101">
        <f t="shared" si="2"/>
        <v>-14824</v>
      </c>
    </row>
    <row r="28" spans="1:18" s="6" customFormat="1" ht="15" customHeight="1">
      <c r="A28" s="57" t="s">
        <v>19</v>
      </c>
      <c r="B28" s="28">
        <f aca="true" t="shared" si="12" ref="B28:H28">B29+B34</f>
        <v>226571</v>
      </c>
      <c r="C28" s="24">
        <f t="shared" si="12"/>
        <v>-4401</v>
      </c>
      <c r="D28" s="29">
        <f t="shared" si="12"/>
        <v>222170</v>
      </c>
      <c r="E28" s="24">
        <f t="shared" si="12"/>
        <v>46.09</v>
      </c>
      <c r="F28" s="29">
        <f t="shared" si="12"/>
        <v>222216.09</v>
      </c>
      <c r="G28" s="24">
        <f t="shared" si="12"/>
        <v>1830</v>
      </c>
      <c r="H28" s="29">
        <f t="shared" si="12"/>
        <v>224046.09</v>
      </c>
      <c r="I28" s="24">
        <f aca="true" t="shared" si="13" ref="I28:N28">I29+I34</f>
        <v>0</v>
      </c>
      <c r="J28" s="30">
        <f t="shared" si="13"/>
        <v>224046.09</v>
      </c>
      <c r="K28" s="27">
        <f t="shared" si="13"/>
        <v>3284.6</v>
      </c>
      <c r="L28" s="58">
        <f t="shared" si="13"/>
        <v>227330.69</v>
      </c>
      <c r="M28" s="84">
        <f t="shared" si="13"/>
        <v>4.8</v>
      </c>
      <c r="N28" s="96">
        <f t="shared" si="13"/>
        <v>227335.49</v>
      </c>
      <c r="O28" s="84">
        <f>O29+O34</f>
        <v>-2019</v>
      </c>
      <c r="P28" s="116">
        <f>P29+P34</f>
        <v>225316.49</v>
      </c>
      <c r="Q28" s="106"/>
      <c r="R28" s="100">
        <f t="shared" si="2"/>
        <v>-1254.5100000000093</v>
      </c>
    </row>
    <row r="29" spans="1:18" s="4" customFormat="1" ht="28.5">
      <c r="A29" s="68" t="s">
        <v>5</v>
      </c>
      <c r="B29" s="23">
        <f aca="true" t="shared" si="14" ref="B29:H29">SUM(B30:B33)</f>
        <v>25973</v>
      </c>
      <c r="C29" s="24">
        <f t="shared" si="14"/>
        <v>0</v>
      </c>
      <c r="D29" s="25">
        <f t="shared" si="14"/>
        <v>25973</v>
      </c>
      <c r="E29" s="24">
        <f t="shared" si="14"/>
        <v>46.09</v>
      </c>
      <c r="F29" s="25">
        <f t="shared" si="14"/>
        <v>26019.09</v>
      </c>
      <c r="G29" s="24">
        <f t="shared" si="14"/>
        <v>1830</v>
      </c>
      <c r="H29" s="25">
        <f t="shared" si="14"/>
        <v>27849.09</v>
      </c>
      <c r="I29" s="24"/>
      <c r="J29" s="26">
        <f aca="true" t="shared" si="15" ref="J29:P29">SUM(J30:J33)</f>
        <v>27849.09</v>
      </c>
      <c r="K29" s="27">
        <f t="shared" si="15"/>
        <v>3284.6</v>
      </c>
      <c r="L29" s="56">
        <f t="shared" si="15"/>
        <v>31133.69</v>
      </c>
      <c r="M29" s="84">
        <f t="shared" si="15"/>
        <v>4.8</v>
      </c>
      <c r="N29" s="82">
        <f t="shared" si="15"/>
        <v>31138.489999999998</v>
      </c>
      <c r="O29" s="84">
        <f t="shared" si="15"/>
        <v>0</v>
      </c>
      <c r="P29" s="115">
        <f t="shared" si="15"/>
        <v>31138.489999999998</v>
      </c>
      <c r="Q29" s="105"/>
      <c r="R29" s="100">
        <f t="shared" si="2"/>
        <v>5165.489999999998</v>
      </c>
    </row>
    <row r="30" spans="1:18" s="3" customFormat="1" ht="28.5" customHeight="1">
      <c r="A30" s="62" t="s">
        <v>11</v>
      </c>
      <c r="B30" s="31"/>
      <c r="C30" s="32"/>
      <c r="D30" s="33"/>
      <c r="E30" s="32">
        <v>46.09</v>
      </c>
      <c r="F30" s="37">
        <f>D30+E30</f>
        <v>46.09</v>
      </c>
      <c r="G30" s="32"/>
      <c r="H30" s="37">
        <f>F30+G30</f>
        <v>46.09</v>
      </c>
      <c r="I30" s="32"/>
      <c r="J30" s="35">
        <f>H30+I30</f>
        <v>46.09</v>
      </c>
      <c r="K30" s="35"/>
      <c r="L30" s="60">
        <f aca="true" t="shared" si="16" ref="L30:L45">J30+K30</f>
        <v>46.09</v>
      </c>
      <c r="M30" s="85">
        <v>4.8</v>
      </c>
      <c r="N30" s="97">
        <f aca="true" t="shared" si="17" ref="N30:N50">L30+M30</f>
        <v>50.89</v>
      </c>
      <c r="O30" s="85"/>
      <c r="P30" s="117">
        <f aca="true" t="shared" si="18" ref="P30:P40">N30+O30</f>
        <v>50.89</v>
      </c>
      <c r="Q30" s="107"/>
      <c r="R30" s="101">
        <f t="shared" si="2"/>
        <v>50.89</v>
      </c>
    </row>
    <row r="31" spans="1:18" s="3" customFormat="1" ht="31.5" customHeight="1">
      <c r="A31" s="61" t="s">
        <v>32</v>
      </c>
      <c r="B31" s="31">
        <v>5505</v>
      </c>
      <c r="C31" s="32"/>
      <c r="D31" s="37">
        <f aca="true" t="shared" si="19" ref="D31:D45">B31+C31</f>
        <v>5505</v>
      </c>
      <c r="E31" s="32"/>
      <c r="F31" s="37">
        <f>D31+E31</f>
        <v>5505</v>
      </c>
      <c r="G31" s="32"/>
      <c r="H31" s="37">
        <f>F31+G31</f>
        <v>5505</v>
      </c>
      <c r="I31" s="32"/>
      <c r="J31" s="38">
        <f>H31+I31</f>
        <v>5505</v>
      </c>
      <c r="K31" s="35"/>
      <c r="L31" s="60">
        <f t="shared" si="16"/>
        <v>5505</v>
      </c>
      <c r="M31" s="85"/>
      <c r="N31" s="97">
        <f t="shared" si="17"/>
        <v>5505</v>
      </c>
      <c r="O31" s="85"/>
      <c r="P31" s="117">
        <f t="shared" si="18"/>
        <v>5505</v>
      </c>
      <c r="Q31" s="107"/>
      <c r="R31" s="101">
        <f t="shared" si="2"/>
        <v>0</v>
      </c>
    </row>
    <row r="32" spans="1:18" s="3" customFormat="1" ht="30" customHeight="1" hidden="1">
      <c r="A32" s="63" t="s">
        <v>22</v>
      </c>
      <c r="B32" s="31"/>
      <c r="C32" s="32"/>
      <c r="D32" s="33">
        <f t="shared" si="19"/>
        <v>0</v>
      </c>
      <c r="E32" s="32"/>
      <c r="F32" s="33">
        <f>D32+E32</f>
        <v>0</v>
      </c>
      <c r="G32" s="32"/>
      <c r="H32" s="33">
        <f>F32+G32</f>
        <v>0</v>
      </c>
      <c r="I32" s="32"/>
      <c r="J32" s="34">
        <f>H32+I32</f>
        <v>0</v>
      </c>
      <c r="K32" s="35"/>
      <c r="L32" s="60">
        <f t="shared" si="16"/>
        <v>0</v>
      </c>
      <c r="M32" s="85"/>
      <c r="N32" s="97">
        <f t="shared" si="17"/>
        <v>0</v>
      </c>
      <c r="O32" s="85"/>
      <c r="P32" s="117">
        <f t="shared" si="18"/>
        <v>0</v>
      </c>
      <c r="Q32" s="107"/>
      <c r="R32" s="101">
        <f t="shared" si="2"/>
        <v>0</v>
      </c>
    </row>
    <row r="33" spans="1:18" s="3" customFormat="1" ht="44.25" customHeight="1">
      <c r="A33" s="61" t="s">
        <v>33</v>
      </c>
      <c r="B33" s="31">
        <v>20468</v>
      </c>
      <c r="C33" s="32"/>
      <c r="D33" s="37">
        <f t="shared" si="19"/>
        <v>20468</v>
      </c>
      <c r="E33" s="32"/>
      <c r="F33" s="37">
        <f>D33+E33</f>
        <v>20468</v>
      </c>
      <c r="G33" s="32">
        <v>1830</v>
      </c>
      <c r="H33" s="37">
        <f>F33+G33</f>
        <v>22298</v>
      </c>
      <c r="I33" s="32"/>
      <c r="J33" s="38">
        <f>H33+I33</f>
        <v>22298</v>
      </c>
      <c r="K33" s="36">
        <f>2546.6+738</f>
        <v>3284.6</v>
      </c>
      <c r="L33" s="60">
        <f t="shared" si="16"/>
        <v>25582.6</v>
      </c>
      <c r="M33" s="86"/>
      <c r="N33" s="97">
        <f t="shared" si="17"/>
        <v>25582.6</v>
      </c>
      <c r="O33" s="86"/>
      <c r="P33" s="117">
        <f t="shared" si="18"/>
        <v>25582.6</v>
      </c>
      <c r="Q33" s="107"/>
      <c r="R33" s="101">
        <f t="shared" si="2"/>
        <v>5114.5999999999985</v>
      </c>
    </row>
    <row r="34" spans="1:18" s="3" customFormat="1" ht="30.75" customHeight="1">
      <c r="A34" s="68" t="s">
        <v>6</v>
      </c>
      <c r="B34" s="23">
        <f aca="true" t="shared" si="20" ref="B34:H34">B35+B36+B37+B38+B39+B40</f>
        <v>200598</v>
      </c>
      <c r="C34" s="24">
        <f t="shared" si="20"/>
        <v>-4401</v>
      </c>
      <c r="D34" s="25">
        <f t="shared" si="20"/>
        <v>196197</v>
      </c>
      <c r="E34" s="24">
        <f t="shared" si="20"/>
        <v>0</v>
      </c>
      <c r="F34" s="25">
        <f t="shared" si="20"/>
        <v>196197</v>
      </c>
      <c r="G34" s="24">
        <f t="shared" si="20"/>
        <v>0</v>
      </c>
      <c r="H34" s="25">
        <f t="shared" si="20"/>
        <v>196197</v>
      </c>
      <c r="I34" s="24">
        <f>I35+I36+I37+I38+I39+I40</f>
        <v>0</v>
      </c>
      <c r="J34" s="26">
        <f>J35+J36+J37+J38+J39+J40</f>
        <v>196197</v>
      </c>
      <c r="K34" s="27">
        <f>K35+K36+K37+K38+K39+K40</f>
        <v>0</v>
      </c>
      <c r="L34" s="56">
        <f>L35+L36+L37+L38+L39+L40</f>
        <v>196197</v>
      </c>
      <c r="M34" s="84">
        <f>M35+M36+M37+M38+M39+M40</f>
        <v>0</v>
      </c>
      <c r="N34" s="97">
        <f t="shared" si="17"/>
        <v>196197</v>
      </c>
      <c r="O34" s="84">
        <f>O35+O36+O37+O38+O39+O40</f>
        <v>-2019</v>
      </c>
      <c r="P34" s="117">
        <f t="shared" si="18"/>
        <v>194178</v>
      </c>
      <c r="Q34" s="107"/>
      <c r="R34" s="100">
        <f t="shared" si="2"/>
        <v>-6420</v>
      </c>
    </row>
    <row r="35" spans="1:18" s="3" customFormat="1" ht="60" customHeight="1">
      <c r="A35" s="61" t="s">
        <v>46</v>
      </c>
      <c r="B35" s="31">
        <v>181060</v>
      </c>
      <c r="C35" s="32">
        <v>-4401</v>
      </c>
      <c r="D35" s="37">
        <f t="shared" si="19"/>
        <v>176659</v>
      </c>
      <c r="E35" s="32"/>
      <c r="F35" s="37">
        <f aca="true" t="shared" si="21" ref="F35:F40">D35+E35</f>
        <v>176659</v>
      </c>
      <c r="G35" s="32"/>
      <c r="H35" s="37">
        <f aca="true" t="shared" si="22" ref="H35:H40">F35+G35</f>
        <v>176659</v>
      </c>
      <c r="I35" s="32"/>
      <c r="J35" s="38">
        <f aca="true" t="shared" si="23" ref="J35:J40">H35+I35</f>
        <v>176659</v>
      </c>
      <c r="K35" s="35"/>
      <c r="L35" s="60">
        <f t="shared" si="16"/>
        <v>176659</v>
      </c>
      <c r="M35" s="85"/>
      <c r="N35" s="97">
        <f t="shared" si="17"/>
        <v>176659</v>
      </c>
      <c r="O35" s="85">
        <v>-2038</v>
      </c>
      <c r="P35" s="117">
        <f t="shared" si="18"/>
        <v>174621</v>
      </c>
      <c r="Q35" s="107"/>
      <c r="R35" s="101">
        <f t="shared" si="2"/>
        <v>-6439</v>
      </c>
    </row>
    <row r="36" spans="1:18" s="3" customFormat="1" ht="29.25" customHeight="1">
      <c r="A36" s="59" t="s">
        <v>12</v>
      </c>
      <c r="B36" s="31">
        <v>503</v>
      </c>
      <c r="C36" s="32"/>
      <c r="D36" s="37">
        <f t="shared" si="19"/>
        <v>503</v>
      </c>
      <c r="E36" s="32"/>
      <c r="F36" s="37">
        <f t="shared" si="21"/>
        <v>503</v>
      </c>
      <c r="G36" s="32"/>
      <c r="H36" s="37">
        <f t="shared" si="22"/>
        <v>503</v>
      </c>
      <c r="I36" s="32"/>
      <c r="J36" s="38">
        <f t="shared" si="23"/>
        <v>503</v>
      </c>
      <c r="K36" s="35"/>
      <c r="L36" s="60">
        <f t="shared" si="16"/>
        <v>503</v>
      </c>
      <c r="M36" s="85"/>
      <c r="N36" s="97">
        <f t="shared" si="17"/>
        <v>503</v>
      </c>
      <c r="O36" s="85">
        <v>19</v>
      </c>
      <c r="P36" s="117">
        <f t="shared" si="18"/>
        <v>522</v>
      </c>
      <c r="Q36" s="107"/>
      <c r="R36" s="101">
        <f t="shared" si="2"/>
        <v>19</v>
      </c>
    </row>
    <row r="37" spans="1:18" s="3" customFormat="1" ht="15.75">
      <c r="A37" s="69" t="s">
        <v>13</v>
      </c>
      <c r="B37" s="31">
        <v>6665</v>
      </c>
      <c r="C37" s="32"/>
      <c r="D37" s="37">
        <f t="shared" si="19"/>
        <v>6665</v>
      </c>
      <c r="E37" s="32"/>
      <c r="F37" s="37">
        <f t="shared" si="21"/>
        <v>6665</v>
      </c>
      <c r="G37" s="32"/>
      <c r="H37" s="37">
        <f t="shared" si="22"/>
        <v>6665</v>
      </c>
      <c r="I37" s="32"/>
      <c r="J37" s="38">
        <f t="shared" si="23"/>
        <v>6665</v>
      </c>
      <c r="K37" s="35"/>
      <c r="L37" s="60">
        <f t="shared" si="16"/>
        <v>6665</v>
      </c>
      <c r="M37" s="85"/>
      <c r="N37" s="97">
        <f t="shared" si="17"/>
        <v>6665</v>
      </c>
      <c r="O37" s="85"/>
      <c r="P37" s="117">
        <f t="shared" si="18"/>
        <v>6665</v>
      </c>
      <c r="Q37" s="107"/>
      <c r="R37" s="101">
        <f t="shared" si="2"/>
        <v>0</v>
      </c>
    </row>
    <row r="38" spans="1:18" s="3" customFormat="1" ht="59.25" customHeight="1">
      <c r="A38" s="61" t="s">
        <v>31</v>
      </c>
      <c r="B38" s="31">
        <v>1</v>
      </c>
      <c r="C38" s="32"/>
      <c r="D38" s="37">
        <f t="shared" si="19"/>
        <v>1</v>
      </c>
      <c r="E38" s="32"/>
      <c r="F38" s="37">
        <f t="shared" si="21"/>
        <v>1</v>
      </c>
      <c r="G38" s="32"/>
      <c r="H38" s="37">
        <f t="shared" si="22"/>
        <v>1</v>
      </c>
      <c r="I38" s="32"/>
      <c r="J38" s="38">
        <f t="shared" si="23"/>
        <v>1</v>
      </c>
      <c r="K38" s="35"/>
      <c r="L38" s="60">
        <f t="shared" si="16"/>
        <v>1</v>
      </c>
      <c r="M38" s="85"/>
      <c r="N38" s="97">
        <f t="shared" si="17"/>
        <v>1</v>
      </c>
      <c r="O38" s="85"/>
      <c r="P38" s="117">
        <f t="shared" si="18"/>
        <v>1</v>
      </c>
      <c r="Q38" s="107"/>
      <c r="R38" s="101">
        <f t="shared" si="2"/>
        <v>0</v>
      </c>
    </row>
    <row r="39" spans="1:18" s="3" customFormat="1" ht="13.5" customHeight="1">
      <c r="A39" s="63" t="s">
        <v>27</v>
      </c>
      <c r="B39" s="31">
        <v>3365</v>
      </c>
      <c r="C39" s="32"/>
      <c r="D39" s="37">
        <f t="shared" si="19"/>
        <v>3365</v>
      </c>
      <c r="E39" s="32"/>
      <c r="F39" s="37">
        <f t="shared" si="21"/>
        <v>3365</v>
      </c>
      <c r="G39" s="32"/>
      <c r="H39" s="37">
        <f t="shared" si="22"/>
        <v>3365</v>
      </c>
      <c r="I39" s="32"/>
      <c r="J39" s="38">
        <f t="shared" si="23"/>
        <v>3365</v>
      </c>
      <c r="K39" s="35"/>
      <c r="L39" s="60">
        <f t="shared" si="16"/>
        <v>3365</v>
      </c>
      <c r="M39" s="85"/>
      <c r="N39" s="97">
        <f t="shared" si="17"/>
        <v>3365</v>
      </c>
      <c r="O39" s="85"/>
      <c r="P39" s="117">
        <f t="shared" si="18"/>
        <v>3365</v>
      </c>
      <c r="Q39" s="107"/>
      <c r="R39" s="101">
        <f t="shared" si="2"/>
        <v>0</v>
      </c>
    </row>
    <row r="40" spans="1:18" s="3" customFormat="1" ht="27.75" customHeight="1">
      <c r="A40" s="63" t="s">
        <v>28</v>
      </c>
      <c r="B40" s="31">
        <v>9004</v>
      </c>
      <c r="C40" s="32"/>
      <c r="D40" s="37">
        <f t="shared" si="19"/>
        <v>9004</v>
      </c>
      <c r="E40" s="32"/>
      <c r="F40" s="37">
        <f t="shared" si="21"/>
        <v>9004</v>
      </c>
      <c r="G40" s="32"/>
      <c r="H40" s="37">
        <f t="shared" si="22"/>
        <v>9004</v>
      </c>
      <c r="I40" s="32"/>
      <c r="J40" s="38">
        <f t="shared" si="23"/>
        <v>9004</v>
      </c>
      <c r="K40" s="35"/>
      <c r="L40" s="60">
        <f t="shared" si="16"/>
        <v>9004</v>
      </c>
      <c r="M40" s="85"/>
      <c r="N40" s="97">
        <f t="shared" si="17"/>
        <v>9004</v>
      </c>
      <c r="O40" s="85"/>
      <c r="P40" s="117">
        <f t="shared" si="18"/>
        <v>9004</v>
      </c>
      <c r="Q40" s="107"/>
      <c r="R40" s="101">
        <f t="shared" si="2"/>
        <v>0</v>
      </c>
    </row>
    <row r="41" spans="1:18" s="3" customFormat="1" ht="15.75">
      <c r="A41" s="70" t="s">
        <v>3</v>
      </c>
      <c r="B41" s="23">
        <f aca="true" t="shared" si="24" ref="B41:H41">SUM(B42:B49)</f>
        <v>7837</v>
      </c>
      <c r="C41" s="24">
        <f t="shared" si="24"/>
        <v>0</v>
      </c>
      <c r="D41" s="25">
        <f t="shared" si="24"/>
        <v>7837</v>
      </c>
      <c r="E41" s="24">
        <f t="shared" si="24"/>
        <v>0</v>
      </c>
      <c r="F41" s="25">
        <f t="shared" si="24"/>
        <v>7837</v>
      </c>
      <c r="G41" s="24">
        <f t="shared" si="24"/>
        <v>0</v>
      </c>
      <c r="H41" s="25">
        <f t="shared" si="24"/>
        <v>7837</v>
      </c>
      <c r="I41" s="24">
        <f>SUM(I42:I49)</f>
        <v>0</v>
      </c>
      <c r="J41" s="26">
        <f>SUM(J42:J49)</f>
        <v>7837</v>
      </c>
      <c r="K41" s="27">
        <f>SUM(K42:K49)</f>
        <v>2456</v>
      </c>
      <c r="L41" s="56">
        <f>SUM(L42:L50)</f>
        <v>10293</v>
      </c>
      <c r="M41" s="90">
        <f>SUM(M42:M50)</f>
        <v>433</v>
      </c>
      <c r="N41" s="82">
        <f>SUM(N42:N50)</f>
        <v>10726</v>
      </c>
      <c r="O41" s="90">
        <f>SUM(O42:O50)</f>
        <v>459</v>
      </c>
      <c r="P41" s="115">
        <f>SUM(P42:P50)</f>
        <v>11185</v>
      </c>
      <c r="Q41" s="105"/>
      <c r="R41" s="100">
        <f t="shared" si="2"/>
        <v>3348</v>
      </c>
    </row>
    <row r="42" spans="1:18" s="3" customFormat="1" ht="28.5" customHeight="1">
      <c r="A42" s="63" t="s">
        <v>14</v>
      </c>
      <c r="B42" s="31">
        <v>3317</v>
      </c>
      <c r="C42" s="32"/>
      <c r="D42" s="37">
        <f t="shared" si="19"/>
        <v>3317</v>
      </c>
      <c r="E42" s="32"/>
      <c r="F42" s="37">
        <f>D42+E42</f>
        <v>3317</v>
      </c>
      <c r="G42" s="32"/>
      <c r="H42" s="37">
        <f>F42+G42</f>
        <v>3317</v>
      </c>
      <c r="I42" s="32"/>
      <c r="J42" s="38">
        <f>H42+I42</f>
        <v>3317</v>
      </c>
      <c r="K42" s="36">
        <v>700</v>
      </c>
      <c r="L42" s="60">
        <f t="shared" si="16"/>
        <v>4017</v>
      </c>
      <c r="M42" s="86"/>
      <c r="N42" s="97">
        <f t="shared" si="17"/>
        <v>4017</v>
      </c>
      <c r="O42" s="85">
        <v>134</v>
      </c>
      <c r="P42" s="117">
        <f aca="true" t="shared" si="25" ref="P42:P50">N42+O42</f>
        <v>4151</v>
      </c>
      <c r="Q42" s="107"/>
      <c r="R42" s="101">
        <f t="shared" si="2"/>
        <v>834</v>
      </c>
    </row>
    <row r="43" spans="1:18" s="5" customFormat="1" ht="30" hidden="1">
      <c r="A43" s="63" t="s">
        <v>24</v>
      </c>
      <c r="B43" s="46"/>
      <c r="C43" s="47"/>
      <c r="D43" s="33">
        <f t="shared" si="19"/>
        <v>0</v>
      </c>
      <c r="E43" s="47"/>
      <c r="F43" s="33">
        <f>D43+E43</f>
        <v>0</v>
      </c>
      <c r="G43" s="47"/>
      <c r="H43" s="33">
        <f>F43+G43</f>
        <v>0</v>
      </c>
      <c r="I43" s="47"/>
      <c r="J43" s="34">
        <f>H43+I43</f>
        <v>0</v>
      </c>
      <c r="K43" s="48"/>
      <c r="L43" s="60">
        <f t="shared" si="16"/>
        <v>0</v>
      </c>
      <c r="M43" s="91"/>
      <c r="N43" s="97">
        <f t="shared" si="17"/>
        <v>0</v>
      </c>
      <c r="O43" s="91"/>
      <c r="P43" s="117">
        <f t="shared" si="25"/>
        <v>0</v>
      </c>
      <c r="Q43" s="107"/>
      <c r="R43" s="101">
        <f t="shared" si="2"/>
        <v>0</v>
      </c>
    </row>
    <row r="44" spans="1:18" s="3" customFormat="1" ht="15" customHeight="1">
      <c r="A44" s="63" t="s">
        <v>15</v>
      </c>
      <c r="B44" s="31">
        <v>2213</v>
      </c>
      <c r="C44" s="32"/>
      <c r="D44" s="37">
        <f t="shared" si="19"/>
        <v>2213</v>
      </c>
      <c r="E44" s="32"/>
      <c r="F44" s="37">
        <f>D44+E44</f>
        <v>2213</v>
      </c>
      <c r="G44" s="32"/>
      <c r="H44" s="37">
        <f>F44+G44</f>
        <v>2213</v>
      </c>
      <c r="I44" s="32"/>
      <c r="J44" s="38">
        <f>H44+I44</f>
        <v>2213</v>
      </c>
      <c r="K44" s="35"/>
      <c r="L44" s="60">
        <f t="shared" si="16"/>
        <v>2213</v>
      </c>
      <c r="M44" s="85"/>
      <c r="N44" s="97">
        <f t="shared" si="17"/>
        <v>2213</v>
      </c>
      <c r="O44" s="85"/>
      <c r="P44" s="117">
        <f t="shared" si="25"/>
        <v>2213</v>
      </c>
      <c r="Q44" s="107"/>
      <c r="R44" s="101">
        <f t="shared" si="2"/>
        <v>0</v>
      </c>
    </row>
    <row r="45" spans="1:18" s="75" customFormat="1" ht="28.5" customHeight="1">
      <c r="A45" s="63" t="s">
        <v>16</v>
      </c>
      <c r="B45" s="31">
        <v>2307</v>
      </c>
      <c r="C45" s="33"/>
      <c r="D45" s="33">
        <f t="shared" si="19"/>
        <v>2307</v>
      </c>
      <c r="E45" s="33"/>
      <c r="F45" s="33">
        <f>D45+E45</f>
        <v>2307</v>
      </c>
      <c r="G45" s="33"/>
      <c r="H45" s="33">
        <f>F45+G45</f>
        <v>2307</v>
      </c>
      <c r="I45" s="33"/>
      <c r="J45" s="34">
        <f>H45+I45</f>
        <v>2307</v>
      </c>
      <c r="K45" s="34">
        <v>1756</v>
      </c>
      <c r="L45" s="60">
        <f t="shared" si="16"/>
        <v>4063</v>
      </c>
      <c r="M45" s="92"/>
      <c r="N45" s="97">
        <f t="shared" si="17"/>
        <v>4063</v>
      </c>
      <c r="O45" s="92">
        <v>200</v>
      </c>
      <c r="P45" s="117">
        <f t="shared" si="25"/>
        <v>4263</v>
      </c>
      <c r="Q45" s="97"/>
      <c r="R45" s="101">
        <f t="shared" si="2"/>
        <v>1956</v>
      </c>
    </row>
    <row r="46" spans="1:18" ht="15.75" hidden="1">
      <c r="A46" s="1" t="s">
        <v>27</v>
      </c>
      <c r="B46" s="8"/>
      <c r="C46" s="14"/>
      <c r="D46" s="8"/>
      <c r="E46" s="14"/>
      <c r="F46" s="8"/>
      <c r="G46" s="14"/>
      <c r="H46" s="8"/>
      <c r="I46" s="14"/>
      <c r="J46" s="49"/>
      <c r="K46" s="21"/>
      <c r="L46" s="20"/>
      <c r="M46" s="93"/>
      <c r="N46" s="97">
        <f t="shared" si="17"/>
        <v>0</v>
      </c>
      <c r="O46" s="93"/>
      <c r="P46" s="117">
        <f t="shared" si="25"/>
        <v>0</v>
      </c>
      <c r="Q46" s="107"/>
      <c r="R46" s="101">
        <f t="shared" si="2"/>
        <v>0</v>
      </c>
    </row>
    <row r="47" spans="1:18" ht="30" hidden="1">
      <c r="A47" s="1" t="s">
        <v>28</v>
      </c>
      <c r="B47" s="8"/>
      <c r="C47" s="14"/>
      <c r="D47" s="8"/>
      <c r="E47" s="14"/>
      <c r="F47" s="8"/>
      <c r="G47" s="14"/>
      <c r="H47" s="8"/>
      <c r="I47" s="14"/>
      <c r="J47" s="49"/>
      <c r="K47" s="21"/>
      <c r="L47" s="20"/>
      <c r="M47" s="93"/>
      <c r="N47" s="97">
        <f t="shared" si="17"/>
        <v>0</v>
      </c>
      <c r="O47" s="93"/>
      <c r="P47" s="117">
        <f t="shared" si="25"/>
        <v>0</v>
      </c>
      <c r="Q47" s="107"/>
      <c r="R47" s="101">
        <f t="shared" si="2"/>
        <v>0</v>
      </c>
    </row>
    <row r="48" spans="1:18" ht="30">
      <c r="A48" s="110" t="s">
        <v>17</v>
      </c>
      <c r="B48" s="9"/>
      <c r="C48" s="14"/>
      <c r="D48" s="9"/>
      <c r="E48" s="14"/>
      <c r="F48" s="9"/>
      <c r="G48" s="14"/>
      <c r="H48" s="9"/>
      <c r="I48" s="14"/>
      <c r="J48" s="50"/>
      <c r="K48" s="21"/>
      <c r="L48" s="22"/>
      <c r="M48" s="93"/>
      <c r="N48" s="97">
        <f t="shared" si="17"/>
        <v>0</v>
      </c>
      <c r="O48" s="93">
        <v>125</v>
      </c>
      <c r="P48" s="117">
        <f t="shared" si="25"/>
        <v>125</v>
      </c>
      <c r="Q48" s="107"/>
      <c r="R48" s="101">
        <f t="shared" si="2"/>
        <v>125</v>
      </c>
    </row>
    <row r="49" spans="1:18" ht="31.5" customHeight="1" hidden="1">
      <c r="A49" s="71" t="s">
        <v>18</v>
      </c>
      <c r="B49" s="51"/>
      <c r="C49" s="52"/>
      <c r="D49" s="51"/>
      <c r="E49" s="52"/>
      <c r="F49" s="51"/>
      <c r="G49" s="52"/>
      <c r="H49" s="51"/>
      <c r="I49" s="52"/>
      <c r="J49" s="53"/>
      <c r="K49" s="54"/>
      <c r="L49" s="72"/>
      <c r="M49" s="94"/>
      <c r="N49" s="97">
        <f t="shared" si="17"/>
        <v>0</v>
      </c>
      <c r="O49" s="94"/>
      <c r="P49" s="117">
        <f t="shared" si="25"/>
        <v>0</v>
      </c>
      <c r="Q49" s="109"/>
      <c r="R49" s="101">
        <f t="shared" si="2"/>
        <v>0</v>
      </c>
    </row>
    <row r="50" spans="1:18" s="80" customFormat="1" ht="63.75" customHeight="1" thickBot="1">
      <c r="A50" s="76" t="s">
        <v>52</v>
      </c>
      <c r="B50" s="77"/>
      <c r="C50" s="73"/>
      <c r="D50" s="78">
        <f>B50+C50</f>
        <v>0</v>
      </c>
      <c r="E50" s="73"/>
      <c r="F50" s="78">
        <f>D50+E50</f>
        <v>0</v>
      </c>
      <c r="G50" s="73"/>
      <c r="H50" s="78">
        <f>F50+G50</f>
        <v>0</v>
      </c>
      <c r="I50" s="73"/>
      <c r="J50" s="79">
        <f>H50+I50</f>
        <v>0</v>
      </c>
      <c r="K50" s="74"/>
      <c r="L50" s="81"/>
      <c r="M50" s="95">
        <v>433</v>
      </c>
      <c r="N50" s="99">
        <f t="shared" si="17"/>
        <v>433</v>
      </c>
      <c r="O50" s="95"/>
      <c r="P50" s="119">
        <f t="shared" si="25"/>
        <v>433</v>
      </c>
      <c r="Q50" s="99"/>
      <c r="R50" s="101">
        <f t="shared" si="2"/>
        <v>433</v>
      </c>
    </row>
  </sheetData>
  <mergeCells count="24">
    <mergeCell ref="R7:R8"/>
    <mergeCell ref="O6:P6"/>
    <mergeCell ref="O7:O8"/>
    <mergeCell ref="P7:P8"/>
    <mergeCell ref="K7:K8"/>
    <mergeCell ref="L7:L8"/>
    <mergeCell ref="K6:L6"/>
    <mergeCell ref="I7:I8"/>
    <mergeCell ref="J7:J8"/>
    <mergeCell ref="C6:J6"/>
    <mergeCell ref="G7:G8"/>
    <mergeCell ref="H7:H8"/>
    <mergeCell ref="E7:E8"/>
    <mergeCell ref="F7:F8"/>
    <mergeCell ref="M6:N6"/>
    <mergeCell ref="M7:M8"/>
    <mergeCell ref="N7:N8"/>
    <mergeCell ref="A1:D1"/>
    <mergeCell ref="A2:D2"/>
    <mergeCell ref="A3:D3"/>
    <mergeCell ref="A7:A8"/>
    <mergeCell ref="B7:B8"/>
    <mergeCell ref="C7:C8"/>
    <mergeCell ref="D7:D8"/>
  </mergeCells>
  <printOptions/>
  <pageMargins left="0.19" right="0.1968503937007874" top="0.19" bottom="0.19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neo</cp:lastModifiedBy>
  <cp:lastPrinted>2009-09-30T12:04:08Z</cp:lastPrinted>
  <dcterms:created xsi:type="dcterms:W3CDTF">2007-12-28T07:44:46Z</dcterms:created>
  <dcterms:modified xsi:type="dcterms:W3CDTF">2009-09-30T12:07:45Z</dcterms:modified>
  <cp:category/>
  <cp:version/>
  <cp:contentType/>
  <cp:contentStatus/>
</cp:coreProperties>
</file>