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8265" windowHeight="9360" activeTab="0"/>
  </bookViews>
  <sheets>
    <sheet name="Уточненный" sheetId="1" r:id="rId1"/>
  </sheets>
  <definedNames>
    <definedName name="_xlnm.Print_Titles" localSheetId="0">'Уточненный'!$8:$10</definedName>
  </definedNames>
  <calcPr fullCalcOnLoad="1"/>
</workbook>
</file>

<file path=xl/sharedStrings.xml><?xml version="1.0" encoding="utf-8"?>
<sst xmlns="http://schemas.openxmlformats.org/spreadsheetml/2006/main" count="987" uniqueCount="328">
  <si>
    <t>005</t>
  </si>
  <si>
    <t>Центральный аппарат</t>
  </si>
  <si>
    <t>Обеспечение деятельности подведомственного учреждения</t>
  </si>
  <si>
    <t>Детские дошкольные учреждения</t>
  </si>
  <si>
    <t xml:space="preserve">Школы - детские сады, школы начальные, неполные средние и средние </t>
  </si>
  <si>
    <t>Учреждения по внешкольной работе с детьми</t>
  </si>
  <si>
    <t>Библиотеки</t>
  </si>
  <si>
    <t>913</t>
  </si>
  <si>
    <t>Мероприятия по землеустройству и землепользованию</t>
  </si>
  <si>
    <t>Больницы, клиники, госпитали, медико-санитарные части</t>
  </si>
  <si>
    <t>Резервные фонды органов местного самоуправления</t>
  </si>
  <si>
    <t>Мероприятия по работе с молодежью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</si>
  <si>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</t>
  </si>
  <si>
    <t>Реализация социальных гарантий, предоставляемых педработникам образовательных учреждений (д/сады)</t>
  </si>
  <si>
    <t xml:space="preserve">На обеспечение полноценным питанием детей раннего возраста </t>
  </si>
  <si>
    <t>Государственная поддержка в сфере культуры, кинематографии и средств массовой информации</t>
  </si>
  <si>
    <t>Музеи и постоянные выставки</t>
  </si>
  <si>
    <t>Продовольственное обеспечение</t>
  </si>
  <si>
    <t>Вещевое обеспечение</t>
  </si>
  <si>
    <t>Пособия и компенсации военнослужащим, приравненым к ним лицам, а также уволенным из их числа</t>
  </si>
  <si>
    <t>Реализация социальных гарантий, предоставляемых педработникам образовательных учреждений (школы)</t>
  </si>
  <si>
    <t>501</t>
  </si>
  <si>
    <t>515</t>
  </si>
  <si>
    <t>На воспитание и обучение детей-инвалидов в детских дошкольных учреждениях</t>
  </si>
  <si>
    <t>Денежные выплаты медицинскому персоналу ФАПов, врачам, фельшерам и медицинским сестрам "Скорой  медицинской помощи"</t>
  </si>
  <si>
    <t>Реализация социальных гарантий, предоставляемых педработникам образовательных учреждений (внешкольные учреждения)</t>
  </si>
  <si>
    <t>Предоставление мер отдельным категориям группам населения социальной поддержки в лекарственном обеспечении</t>
  </si>
  <si>
    <t>ИТОГО РАСХОДОВ</t>
  </si>
  <si>
    <t>На проведение заключительной дезенфекции в очагах инфекционных заболеваний</t>
  </si>
  <si>
    <t>тыс.руб.</t>
  </si>
  <si>
    <t>Мероприятия в области физической культуры и спорта</t>
  </si>
  <si>
    <t>Доплаты к пенсиям муниципальных служащих</t>
  </si>
  <si>
    <t xml:space="preserve">Обеспечение деятельности комиссии по делам несовершенолетних и защите их прав </t>
  </si>
  <si>
    <t>502</t>
  </si>
  <si>
    <t>503</t>
  </si>
  <si>
    <t>504</t>
  </si>
  <si>
    <t>508</t>
  </si>
  <si>
    <t>509</t>
  </si>
  <si>
    <t>512</t>
  </si>
  <si>
    <t>Глава муниципального образования</t>
  </si>
  <si>
    <t>Депутаты представительного органа муниципального образования</t>
  </si>
  <si>
    <t>Расходы связанные с общегосударствеными вопросами</t>
  </si>
  <si>
    <t>Градостроительная деятельность</t>
  </si>
  <si>
    <t>Приложение № 4</t>
  </si>
  <si>
    <t>513</t>
  </si>
  <si>
    <t>Мероприятия в области застройки территорий</t>
  </si>
  <si>
    <t>Уличное освещение</t>
  </si>
  <si>
    <t>Озеленение</t>
  </si>
  <si>
    <t>Организация и содержание мест захоронеия</t>
  </si>
  <si>
    <t>Процентные платежи по бюджетным кредитам</t>
  </si>
  <si>
    <t>Код распорядите ля и получателя</t>
  </si>
  <si>
    <t>Мероприятия в области социальной политики (общество слепых)</t>
  </si>
  <si>
    <t>516</t>
  </si>
  <si>
    <t>Обеспечение деятельности по регистрации и ведению учета граждан, выехавших из районов Крайнего Севера</t>
  </si>
  <si>
    <t>Поликлиники, амбулатории,диагностические центры</t>
  </si>
  <si>
    <t xml:space="preserve">в том числе </t>
  </si>
  <si>
    <t>по вопросам местного значения</t>
  </si>
  <si>
    <t>500</t>
  </si>
  <si>
    <t>Код раздела</t>
  </si>
  <si>
    <t>Код подраздела</t>
  </si>
  <si>
    <t>01</t>
  </si>
  <si>
    <t>02</t>
  </si>
  <si>
    <t>04</t>
  </si>
  <si>
    <t>05</t>
  </si>
  <si>
    <t>14</t>
  </si>
  <si>
    <t>12</t>
  </si>
  <si>
    <t>006</t>
  </si>
  <si>
    <t>07</t>
  </si>
  <si>
    <t>09</t>
  </si>
  <si>
    <t>08</t>
  </si>
  <si>
    <t>10</t>
  </si>
  <si>
    <t>001</t>
  </si>
  <si>
    <t>03</t>
  </si>
  <si>
    <t>06</t>
  </si>
  <si>
    <t>014</t>
  </si>
  <si>
    <t>11</t>
  </si>
  <si>
    <t>013</t>
  </si>
  <si>
    <t>019</t>
  </si>
  <si>
    <t>Мероприятия в области здравоохранения,спорта, туризма (санитарно-эпидемиологические мероприятия)</t>
  </si>
  <si>
    <t>переданные полномочия</t>
  </si>
  <si>
    <t xml:space="preserve">Наименование </t>
  </si>
  <si>
    <t>ЦС</t>
  </si>
  <si>
    <t>ВР</t>
  </si>
  <si>
    <t>505 33 00</t>
  </si>
  <si>
    <t>Мероприятия по организации питания в муниципальных общеобразовательных учреждениях</t>
  </si>
  <si>
    <t>Комплектование книжных фондов библиотек муниципального образования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</si>
  <si>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</si>
  <si>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</si>
  <si>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из них</t>
  </si>
  <si>
    <t>по вопросам местного значения за счёт предпринимательской и иной приносящей доход деятельности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</si>
  <si>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</si>
  <si>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</si>
  <si>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Ежемесячное денежное вознаграждение за классное руководство </t>
  </si>
  <si>
    <t>002 03 00</t>
  </si>
  <si>
    <t>002 04 00</t>
  </si>
  <si>
    <t>092 03 00</t>
  </si>
  <si>
    <t>338 00 00</t>
  </si>
  <si>
    <t>431 01 00</t>
  </si>
  <si>
    <t>491 01 00</t>
  </si>
  <si>
    <t>514 05 00</t>
  </si>
  <si>
    <t>420 99 00</t>
  </si>
  <si>
    <t>421 99 00</t>
  </si>
  <si>
    <t>423 99 00</t>
  </si>
  <si>
    <t>452 99 00</t>
  </si>
  <si>
    <t>470 99 00</t>
  </si>
  <si>
    <t>471 99 00</t>
  </si>
  <si>
    <t>469 99 00</t>
  </si>
  <si>
    <t>485 97 10</t>
  </si>
  <si>
    <t>485 97 11</t>
  </si>
  <si>
    <t>002 12 00</t>
  </si>
  <si>
    <t>440 99 00</t>
  </si>
  <si>
    <t>441 99 00</t>
  </si>
  <si>
    <t>442 99 00</t>
  </si>
  <si>
    <t>450 85 00</t>
  </si>
  <si>
    <t>443 99 00</t>
  </si>
  <si>
    <t>482 99 00</t>
  </si>
  <si>
    <t>512 97 00</t>
  </si>
  <si>
    <t>350 02 00</t>
  </si>
  <si>
    <t>600 01 00</t>
  </si>
  <si>
    <t>600 02 00</t>
  </si>
  <si>
    <t>600 03 00</t>
  </si>
  <si>
    <t>600 04 00</t>
  </si>
  <si>
    <t>600 05 00</t>
  </si>
  <si>
    <t>070 05 00</t>
  </si>
  <si>
    <t>340 03 00</t>
  </si>
  <si>
    <t xml:space="preserve">Капитальный ремонт муниципального жилищного фонда  </t>
  </si>
  <si>
    <t>003</t>
  </si>
  <si>
    <t>Капитальный ремонт многоквартирный жилых домов и на переселение граждан из жилого фонда, признаного непригодным для проживания</t>
  </si>
  <si>
    <t>Мероприятия в области здравоохранения,спорта, туризма (оплата расходов по оказанию услуг отдельным категориям граждан)</t>
  </si>
  <si>
    <t>Бюджетные инвестиции в объекты капитального строительства собственности муниципальных образований</t>
  </si>
  <si>
    <t>102 01 02</t>
  </si>
  <si>
    <t>351 02 00</t>
  </si>
  <si>
    <t>002 04 20</t>
  </si>
  <si>
    <t>202 58 22</t>
  </si>
  <si>
    <t>202 67 22</t>
  </si>
  <si>
    <t>202 71 22</t>
  </si>
  <si>
    <t>202 72 22</t>
  </si>
  <si>
    <t>202 76 22</t>
  </si>
  <si>
    <t>002 04 23</t>
  </si>
  <si>
    <t>421 99 25</t>
  </si>
  <si>
    <t>520 10 26</t>
  </si>
  <si>
    <t>420 99 28</t>
  </si>
  <si>
    <t>420 99 29</t>
  </si>
  <si>
    <t>421 99 29</t>
  </si>
  <si>
    <t>470 99 30</t>
  </si>
  <si>
    <t>470 99 32</t>
  </si>
  <si>
    <t>420 99 26</t>
  </si>
  <si>
    <t>436 12 51</t>
  </si>
  <si>
    <t>423 99 29</t>
  </si>
  <si>
    <t>450 06 54</t>
  </si>
  <si>
    <t>280 03 55</t>
  </si>
  <si>
    <t>436 12 00</t>
  </si>
  <si>
    <t>Детские дошкольные учреждения за счет платных услуг</t>
  </si>
  <si>
    <t>Школы - детские сады, школы начальные, неполные средние и средние за счет платных услуг</t>
  </si>
  <si>
    <t>Учреждения по внешкольной работе с детьми за счет платных услуг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</si>
  <si>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 за счет платных услуг</t>
  </si>
  <si>
    <t>Больницы за счет платных услуг</t>
  </si>
  <si>
    <t>Поликлиники за счет платных услуг</t>
  </si>
  <si>
    <t>Музеи и постоянные выставки за счет платных услуг</t>
  </si>
  <si>
    <t>Библиотеки за счет платных услуг</t>
  </si>
  <si>
    <t>Обеспечение деятельности подведомственного учреждения за счет платных услуг</t>
  </si>
  <si>
    <t>в т.ч.временная занятость несовершеннолетних в период летних каникул</t>
  </si>
  <si>
    <t>093 99 00</t>
  </si>
  <si>
    <t>795 00 01</t>
  </si>
  <si>
    <t>795 00 02</t>
  </si>
  <si>
    <t>Мероприятия по организации питания в муниципальных общеобразовательных учреждениях за счет платных услуг</t>
  </si>
  <si>
    <t>436 12 03</t>
  </si>
  <si>
    <t>795 00 05</t>
  </si>
  <si>
    <t>012</t>
  </si>
  <si>
    <t>520 09 24</t>
  </si>
  <si>
    <t>520 18 52</t>
  </si>
  <si>
    <t>470 99 31</t>
  </si>
  <si>
    <t>476 99 00</t>
  </si>
  <si>
    <t>Поликлиники в составе больниц</t>
  </si>
  <si>
    <t>Родильный дом в составе больницы</t>
  </si>
  <si>
    <t>Больницы мед.помощь в дневных стационарах</t>
  </si>
  <si>
    <t>Станция скорой помощи</t>
  </si>
  <si>
    <t>Внедрение инновационных образовательных программ</t>
  </si>
  <si>
    <t>На реализацию ОЦП "Реформирование региональных финансов Псковской области на 2007-2009 годы"</t>
  </si>
  <si>
    <t>518 01 01</t>
  </si>
  <si>
    <t>Мероприятия в области жилищного фонда</t>
  </si>
  <si>
    <t>350 03 00</t>
  </si>
  <si>
    <t>Бюджетные инвестиции в объекты капитального строительства собственности муниципальных образований (газификации жилищного фонда)</t>
  </si>
  <si>
    <t>за счет целевых областных средств</t>
  </si>
  <si>
    <t>090 02 00</t>
  </si>
  <si>
    <t>Глава местной администрации (исполнительно-распорядительного органа муниципального образования)</t>
  </si>
  <si>
    <t>002 08 00</t>
  </si>
  <si>
    <t>Городская целевая программа "Фасады города Великие Луки на 2009 год"</t>
  </si>
  <si>
    <t>Городская целевая программа "Энергосбережение на 2009-2011 годы"</t>
  </si>
  <si>
    <t>436 02 58</t>
  </si>
  <si>
    <t>350 02 53</t>
  </si>
  <si>
    <t>505</t>
  </si>
  <si>
    <t>4409900</t>
  </si>
  <si>
    <t>4409903</t>
  </si>
  <si>
    <t>470 99 58</t>
  </si>
  <si>
    <t>471 99 58</t>
  </si>
  <si>
    <t xml:space="preserve">065 03 00 </t>
  </si>
  <si>
    <t>510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</si>
  <si>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</si>
  <si>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</si>
  <si>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</si>
  <si>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</si>
  <si>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831</t>
  </si>
  <si>
    <t>795 00 00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</si>
  <si>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областного бюджета)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</si>
  <si>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федерального бюджета)</t>
  </si>
  <si>
    <t>280 03 59</t>
  </si>
  <si>
    <t>к решению Великолукской городской Думы</t>
  </si>
  <si>
    <t>АДМИНИСТРАЦИЯ ГОРОДА ВЕЛИКИЕ ЛУКИ</t>
  </si>
  <si>
    <t>УПРАВЛЕНИЕ ОБРАЗОВАНИЯ АДМИНИСТРАЦИИ ГОРОДА ВЕЛИКИЕ ЛУКИ</t>
  </si>
  <si>
    <t>МУНИЦИПАЛЬНОЕ УЧРЕЖДЕНИЕ ЗДРАВООХРАНЕНИЯ "ЦЕНТРАЛЬНАЯ ГОРОДСКАЯ БОЛЬНИЦА" ГОРОДА ВЕЛИКИЕ ЛУКИ</t>
  </si>
  <si>
    <t>ВЕЛИКОЛУКСКАЯ ГОРОДСКАЯ ДУМА</t>
  </si>
  <si>
    <t>МУНИЦИПАЛЬНОЕ УЧРЕЖДЕНИЕ "ДОМ КУЛЬТУРЫ ЛЕНИНСКОГО КОМСОМОЛА"</t>
  </si>
  <si>
    <t>МУНИЦИПАЛЬНОЕ УЧРЕЖДЕНИЕ "КОМИТЕТ КУЛЬТУРЫ АДМИНИСТРАЦИИ ГОРОДА ВЕЛИКИЕ ЛУКИ"</t>
  </si>
  <si>
    <t>КОНТРОЛЬНО-СЧЕТНАЯ ПАЛАТА ГОРОДА ВЕЛИКИЕ ЛУКИ</t>
  </si>
  <si>
    <t>МУНИЦИПАЛЬНОЕ УЧРЕЖДЕНИЕ СПОРТИВНЫЙ КОМПЛЕКС "СТРОИТЕЛЬ"</t>
  </si>
  <si>
    <t>КОМИТЕТ ПО ФИЗИЧЕСКОЙ КУЛЬТУРЕ И СПОРТУ АДМИНИСТРАЦИИ ГОРОДА ВЕЛИКИЕ ЛУКИ</t>
  </si>
  <si>
    <t>МЕДИЦИНСКИЙ ВЫТРЕЗВИТЕЛЬ ОТДЕЛА ВНУТРЕННИХ ДЕЛ ПО ГОРОДУ ВЕЛИКИЕ ЛУКИ</t>
  </si>
  <si>
    <t>МУНИЦИПАЛЬНОЕ УЧРЕЖДЕНИЕ "УПРАВЛЕНИЕ ЖИЛИЩНО-КОММУНАЛЬНОГО ХОЗЯЙСТВА АДМИНИСТРАЦИИ ГОРОДА ВЕЛИКИЕ ЛУКИ"</t>
  </si>
  <si>
    <t>ГОСУДАРСТВЕННОЕ УЧРЕЖДЕНИЕ "УПРАВЛЕНИЕ КАПИТАЛЬНОГО СТРОИТЕЛЬСТВА ПСКОВСКОЙ ОБЛАСТИ"</t>
  </si>
  <si>
    <t>Мероприятия в области физической культуры и спорта за счет платных услуг</t>
  </si>
  <si>
    <t>512 97 03</t>
  </si>
  <si>
    <t>520 10 33</t>
  </si>
  <si>
    <t>Компенсация части родительской платв за содержание ребенка в муниципальных образовательных учреждениях, реализующих основную общеобразовательную программу дошкольного образования, софинансирование за счет средств областного бюджета</t>
  </si>
  <si>
    <t>510 03 00</t>
  </si>
  <si>
    <t>Субсидии некоммерческим организациям (компенсация выпадающих доходов организациям, предоставляющим населению услуги теплоснабжения по тарифам, не обеспечивающим возмещение издержек)</t>
  </si>
  <si>
    <t xml:space="preserve">Мероприятия в рамках ОЦП "О мероприятиях, направленных на снижение напряженности на рынке труда" </t>
  </si>
  <si>
    <t>420 99 03</t>
  </si>
  <si>
    <t>421 99 03</t>
  </si>
  <si>
    <t>423 99 03</t>
  </si>
  <si>
    <t>452 99 03</t>
  </si>
  <si>
    <t>470 99 03</t>
  </si>
  <si>
    <t>471 99 03</t>
  </si>
  <si>
    <t>469 99 03</t>
  </si>
  <si>
    <t>440 99 03</t>
  </si>
  <si>
    <t>441 99 03</t>
  </si>
  <si>
    <t>442 99 03</t>
  </si>
  <si>
    <t>443 99 03</t>
  </si>
  <si>
    <t>482 99 03</t>
  </si>
  <si>
    <t>795 00 04</t>
  </si>
  <si>
    <t>Благоустройство территории роддома (софинансирование из областного бюджета)</t>
  </si>
  <si>
    <t>795 00 06</t>
  </si>
  <si>
    <t>Поддержка коммунального хозяйства (проектная документация по кап.ремонту плотины №1)</t>
  </si>
  <si>
    <t>351 05 00</t>
  </si>
  <si>
    <t xml:space="preserve">Целевая программа муниципального образования "Развитие малого и среднего предпринимательства в городе Великие Луки на 2009-2011 годы" </t>
  </si>
  <si>
    <t>Мероприятия в рамках ОЦП "О мероприятиях, направленных на снижение напряженности на рынке труда"</t>
  </si>
  <si>
    <t>Взнос в уставные капиталы (МУП "Тепловые сети")</t>
  </si>
  <si>
    <t>340 02 00</t>
  </si>
  <si>
    <t>Муниципальная целевая программа "Обеспечение безопасности эксплуатации здания МУП "Городской парк культуры и отдыха г.Великие Луки"</t>
  </si>
  <si>
    <t>795 00 07</t>
  </si>
  <si>
    <t>Ведомственная структура расходов бюджета муниципального образования "Город Великие Луки" на 2010 год</t>
  </si>
  <si>
    <t>План на 2010 год</t>
  </si>
  <si>
    <t>Оценка недвижимости, признание прав и регулирование отношений по государственной и муниципальной собственности</t>
  </si>
  <si>
    <t>ФИНАНСОВОЕ УПРАВЛЕНИЕ АДМИНИСТРАЦИИ ГОРОДА ВЕЛИКИЕ ЛУКИ</t>
  </si>
  <si>
    <t>795 00 08</t>
  </si>
  <si>
    <t>Прочие мероприятия по благоустройству города</t>
  </si>
  <si>
    <t>Бюджетные инвестиции в объекты капитального строительства собственности муниципальных образований (полигон)</t>
  </si>
  <si>
    <t>872</t>
  </si>
  <si>
    <t>795 00 09</t>
  </si>
  <si>
    <t>МУНИЦИПАЛЬНОЕ УЧРЕЖДЕНИЕ "ВЕЛИКОЛУКСКИЙ ДРАМАТИЧЕСКИЙ ТЕАТР"</t>
  </si>
  <si>
    <t>Комплектование книжных фондов библиотек муниципального образования в рамках реализации областной долгосрочной целевой программы "Культура Псковского региона в 2007-2010 гг."</t>
  </si>
  <si>
    <t>КОМИТЕТ  ПО ЭКОНОМИЧЕСКИМ И ИМУЩЕСТВЕННЫМ ОТНОШЕНИЯМ АДМИНИСТРАЦИИ Г.ВЕЛИКИЕ ЛУКИ</t>
  </si>
  <si>
    <t>Приобретение жилых помещений детям-сиротам, детям оставшимся без попечения родителей в рамках реализации областной долгосрочной целевой программы "Демографическая политика в Псковской области на 2009-2012 гг."</t>
  </si>
  <si>
    <t>На реализацию ОЦП "Обеспечение врачей общей практики (семейных врачей) Псковской области легковым автотранспортом, мебелью, оборудованием и помещениями в 2010г."</t>
  </si>
  <si>
    <t>522 36 00</t>
  </si>
  <si>
    <t>522 24 00</t>
  </si>
  <si>
    <t>Реализация мероприятий в области тепло-и водоснабжения котельной №1</t>
  </si>
  <si>
    <t xml:space="preserve">Капитальный ремонт здания по ул.Л.Чайкиной под помещение д/сада </t>
  </si>
  <si>
    <t xml:space="preserve">831 </t>
  </si>
  <si>
    <t>Выплаты лицам, удостоенным звания "Почетный гражданин города Великие Луки"</t>
  </si>
  <si>
    <t>Расходы, связанные с общегосударствеными вопросами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</si>
  <si>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</si>
  <si>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обеспечивающих организацию учебного процесса</t>
  </si>
  <si>
    <t>Поликлиники в составе больниц за счет платных услуг</t>
  </si>
  <si>
    <t>Учреждения, обеспечивающие предоставление услуг в сфере здравоохранения за счет платных услуг</t>
  </si>
  <si>
    <t>Учреждения, обеспечивающие предоставление услуг в сфере здравоохранения</t>
  </si>
  <si>
    <t>Дворцы и дома культуры, другие учреждения культуры и средства массовой информации</t>
  </si>
  <si>
    <t>Дворцы и дома культуры, другие учреждения культуры и средства массовой информации за счет платных услуг</t>
  </si>
  <si>
    <t>Капитальный ремонт образовательных учреждений города в рамках областной долгосрочной целевой программы "Развитие системы образования в Псковской области на 2009-2011 гг." (здание гимназии)</t>
  </si>
  <si>
    <t>Реализация областной целевой программы "Развитие физической культуры и спорта в Псковской области на 2009-2011 годы" (спортивная площадка шолы №12)</t>
  </si>
  <si>
    <t>Муниципальная целевая программа "Комплексные меры по усилению борьбы с преступностью в городе Великие Луки на 2010-2012 годы"</t>
  </si>
  <si>
    <t>Муниципальная целевая программа "Развитие здравоохранения муниципального образования "Город Великие Луки" на 2010-2020 годы"</t>
  </si>
  <si>
    <t>Муниципальная целевая программа "Комплексные меры противодействия злоупотреблению наркотиками и их незаконному обороту в городе Великие Луки на 2010-2014 годы"</t>
  </si>
  <si>
    <t>795 00 10</t>
  </si>
  <si>
    <t>Муниципальная целевая программа "Обеспечение мер пожарной безопасности в границах муниципального образования "Город Великие Луки" на 2009-2011 годы"</t>
  </si>
  <si>
    <t>795 00 11</t>
  </si>
  <si>
    <t>Муниципальная целевая программа "Профилактика безнадзорности и правонарушений среди несовершеннолетних в г.Великие Луки на 2010-2012 годы"</t>
  </si>
  <si>
    <t>795 00 12</t>
  </si>
  <si>
    <t>Муниципальная целевая программа "Противодействие коррупции в органах управления и структурных подразделениях Администрации города Великие Луки" на 2009-2012 годы"</t>
  </si>
  <si>
    <t>795 00 13</t>
  </si>
  <si>
    <t>795 00 14</t>
  </si>
  <si>
    <t>485 97 12</t>
  </si>
  <si>
    <t>ТЕРРИТОРИАЛЬНАЯ ИЗБИРАТЕЛЬНАЯ КОМИССИЯ ГОРОДА ВЕЛИКИЕ ЛУКИ</t>
  </si>
  <si>
    <t>518</t>
  </si>
  <si>
    <t>Расходы, связанные с общегосударственными вопросами</t>
  </si>
  <si>
    <t>Муниципальная целевая программа "Благоустроенный двор города Великие Луки на 2010 год""</t>
  </si>
  <si>
    <t>"О бюджете муниципального образования "Город Великие Луки" на 2010 год и на плановый период 2011 и 2012 годов"</t>
  </si>
  <si>
    <t xml:space="preserve">Программа комплексного развития коммунальной инфраструктуры г.Великие Луки на 2009-2016 годы </t>
  </si>
  <si>
    <t>Субсидии некоммерческим организациям (Великолукское городское отделение Общероссийской общественной организации "Российский Красный крест")</t>
  </si>
  <si>
    <t xml:space="preserve"> от  30.12.2009г.  №146                                                               </t>
  </si>
  <si>
    <t>Расходы, связанные с проведением выборов в представительные органы муниципального образования</t>
  </si>
  <si>
    <t>020 00 02</t>
  </si>
  <si>
    <t>522 09 00</t>
  </si>
  <si>
    <t>522 41 00</t>
  </si>
  <si>
    <t>523 01 56</t>
  </si>
  <si>
    <t>522 14 00</t>
  </si>
  <si>
    <t>Муниципальная целевая программа "Переселение граждан из ветхого и аварийного жилищного фонда в городе Великие Луки на 2010 год"</t>
  </si>
  <si>
    <t>795 00 15</t>
  </si>
  <si>
    <t>Субсидии МУП "Лечебно-оздоровительный комбинат" (санитрано-эпидимиологические мероприятия)</t>
  </si>
  <si>
    <t>Субсидии МУП "Лечебно-оздоровительный комбинат" (оплата расходов по оказанию услуг отдельным категориям граждан)</t>
  </si>
  <si>
    <t>Федеральная целевая программа "Жилище" на 2002-2010 годы, подпрограмма "Обеспечение жильем молодых семей" (федеральный бюджет)</t>
  </si>
  <si>
    <t>104 02 00</t>
  </si>
  <si>
    <t>Областная долгосрочная целевая программа "Обеспечение жильем молодых семей Псковской области" на 2008-2010 годы" (областной бюджет)</t>
  </si>
  <si>
    <t>522 23 00</t>
  </si>
  <si>
    <t>Муниципальная целевая программа газификации города Великие Луки на 2010-2012 годы</t>
  </si>
  <si>
    <t>795 00 16</t>
  </si>
  <si>
    <t>ОЦП "Реформирование региональных финансов Псковской области на 2007-2019 годы"</t>
  </si>
  <si>
    <t>068</t>
  </si>
  <si>
    <t xml:space="preserve">Строит.газовой котельной по ул.Новоселенинская </t>
  </si>
  <si>
    <t>Проведение противоаварийных мероприятий в зданиях муниципальных общеобразовательных учреждений (в рамках капитального ремонта гимназии)</t>
  </si>
  <si>
    <t>436 15 00</t>
  </si>
  <si>
    <t>Строительство комплекса Воинской Славы в рамках областной целевой программы "Соц.поддержка инвалидов и граждан пожилого возраста в Псковской области на 2007-2011 годы"</t>
  </si>
  <si>
    <t>Капремонт роддома</t>
  </si>
  <si>
    <t>Целевая программа муниципального образования "Повышение надежности систем теплоснабжения г.Великие Луки на 2008-2010 годы"</t>
  </si>
  <si>
    <t>523 01 63</t>
  </si>
  <si>
    <t>522 32 00</t>
  </si>
  <si>
    <t>в т.ч.реконструкция спортивного комплекса</t>
  </si>
  <si>
    <t>Целевая программа муниципального образования "Развитие систем водоснабжения и водоотведения г.Великие Луки на 2005-2010 годы"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</si>
</sst>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_р_._-;\-* #,##0.0_р_._-;_-* &quot;-&quot;_р_._-;_-@_-"/>
    <numFmt numFmtId="169" formatCode="#,##0.0_р_."/>
    <numFmt numFmtId="170" formatCode="#,##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164" fontId="8" fillId="0" borderId="1" xfId="21" applyNumberFormat="1" applyFont="1" applyFill="1" applyBorder="1" applyAlignment="1" applyProtection="1">
      <alignment horizontal="right" vertical="top"/>
      <protection locked="0"/>
    </xf>
    <xf numFmtId="164" fontId="8" fillId="0" borderId="1" xfId="21" applyNumberFormat="1" applyFont="1" applyBorder="1" applyAlignment="1" applyProtection="1">
      <alignment horizontal="right" vertical="top"/>
      <protection locked="0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 applyProtection="1">
      <alignment horizontal="center" vertical="top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 applyProtection="1">
      <alignment/>
      <protection locked="0"/>
    </xf>
    <xf numFmtId="164" fontId="8" fillId="0" borderId="1" xfId="0" applyNumberFormat="1" applyFont="1" applyBorder="1" applyAlignment="1" applyProtection="1">
      <alignment vertical="top"/>
      <protection locked="0"/>
    </xf>
    <xf numFmtId="49" fontId="8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 applyProtection="1">
      <alignment/>
      <protection locked="0"/>
    </xf>
    <xf numFmtId="49" fontId="8" fillId="2" borderId="1" xfId="0" applyNumberFormat="1" applyFont="1" applyFill="1" applyBorder="1" applyAlignment="1" applyProtection="1">
      <alignment horizontal="center" vertical="top"/>
      <protection locked="0"/>
    </xf>
    <xf numFmtId="49" fontId="8" fillId="2" borderId="1" xfId="0" applyNumberFormat="1" applyFont="1" applyFill="1" applyBorder="1" applyAlignment="1" applyProtection="1">
      <alignment horizontal="center" vertical="top"/>
      <protection/>
    </xf>
    <xf numFmtId="49" fontId="6" fillId="2" borderId="1" xfId="0" applyNumberFormat="1" applyFont="1" applyFill="1" applyBorder="1" applyAlignment="1" applyProtection="1">
      <alignment horizontal="center" vertical="top"/>
      <protection locked="0"/>
    </xf>
    <xf numFmtId="164" fontId="6" fillId="2" borderId="1" xfId="21" applyNumberFormat="1" applyFont="1" applyFill="1" applyBorder="1" applyAlignment="1" applyProtection="1">
      <alignment horizontal="right" vertical="top"/>
      <protection/>
    </xf>
    <xf numFmtId="164" fontId="6" fillId="2" borderId="1" xfId="21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vertical="top" wrapText="1"/>
      <protection/>
    </xf>
    <xf numFmtId="164" fontId="6" fillId="2" borderId="3" xfId="21" applyNumberFormat="1" applyFont="1" applyFill="1" applyBorder="1" applyAlignment="1" applyProtection="1">
      <alignment horizontal="right" vertical="top"/>
      <protection/>
    </xf>
    <xf numFmtId="0" fontId="8" fillId="0" borderId="2" xfId="0" applyFont="1" applyBorder="1" applyAlignment="1" applyProtection="1">
      <alignment vertical="top" wrapText="1"/>
      <protection locked="0"/>
    </xf>
    <xf numFmtId="164" fontId="8" fillId="0" borderId="3" xfId="21" applyNumberFormat="1" applyFont="1" applyBorder="1" applyAlignment="1" applyProtection="1">
      <alignment horizontal="right" vertical="top"/>
      <protection locked="0"/>
    </xf>
    <xf numFmtId="0" fontId="8" fillId="0" borderId="2" xfId="0" applyFont="1" applyFill="1" applyBorder="1" applyAlignment="1">
      <alignment vertical="top" wrapText="1"/>
    </xf>
    <xf numFmtId="165" fontId="8" fillId="0" borderId="2" xfId="0" applyNumberFormat="1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/>
    </xf>
    <xf numFmtId="0" fontId="8" fillId="0" borderId="2" xfId="0" applyFont="1" applyFill="1" applyBorder="1" applyAlignment="1">
      <alignment vertical="top"/>
    </xf>
    <xf numFmtId="0" fontId="8" fillId="0" borderId="2" xfId="0" applyFont="1" applyBorder="1" applyAlignment="1" applyProtection="1">
      <alignment wrapText="1"/>
      <protection locked="0"/>
    </xf>
    <xf numFmtId="164" fontId="8" fillId="0" borderId="3" xfId="0" applyNumberFormat="1" applyFont="1" applyBorder="1" applyAlignment="1" applyProtection="1">
      <alignment vertical="top"/>
      <protection locked="0"/>
    </xf>
    <xf numFmtId="0" fontId="8" fillId="0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 applyProtection="1">
      <alignment vertical="top" wrapText="1"/>
      <protection locked="0"/>
    </xf>
    <xf numFmtId="164" fontId="6" fillId="2" borderId="3" xfId="21" applyNumberFormat="1" applyFont="1" applyFill="1" applyBorder="1" applyAlignment="1" applyProtection="1">
      <alignment horizontal="right" vertical="top"/>
      <protection locked="0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justify" wrapText="1"/>
    </xf>
    <xf numFmtId="164" fontId="8" fillId="0" borderId="3" xfId="21" applyNumberFormat="1" applyFont="1" applyFill="1" applyBorder="1" applyAlignment="1" applyProtection="1">
      <alignment horizontal="right" vertical="top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165" fontId="8" fillId="0" borderId="2" xfId="0" applyNumberFormat="1" applyFont="1" applyFill="1" applyBorder="1" applyAlignment="1" applyProtection="1">
      <alignment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/>
    </xf>
    <xf numFmtId="49" fontId="8" fillId="2" borderId="5" xfId="0" applyNumberFormat="1" applyFont="1" applyFill="1" applyBorder="1" applyAlignment="1" applyProtection="1">
      <alignment horizontal="center" vertical="top" wrapText="1"/>
      <protection/>
    </xf>
    <xf numFmtId="49" fontId="6" fillId="2" borderId="5" xfId="0" applyNumberFormat="1" applyFont="1" applyFill="1" applyBorder="1" applyAlignment="1" applyProtection="1">
      <alignment horizontal="center" vertical="top"/>
      <protection/>
    </xf>
    <xf numFmtId="49" fontId="6" fillId="2" borderId="5" xfId="0" applyNumberFormat="1" applyFont="1" applyFill="1" applyBorder="1" applyAlignment="1" applyProtection="1">
      <alignment horizontal="center" vertical="top" wrapText="1"/>
      <protection/>
    </xf>
    <xf numFmtId="164" fontId="6" fillId="2" borderId="5" xfId="21" applyNumberFormat="1" applyFont="1" applyFill="1" applyBorder="1" applyAlignment="1" applyProtection="1">
      <alignment horizontal="right" vertical="top"/>
      <protection/>
    </xf>
    <xf numFmtId="49" fontId="8" fillId="0" borderId="1" xfId="0" applyNumberFormat="1" applyFont="1" applyFill="1" applyBorder="1" applyAlignment="1" applyProtection="1">
      <alignment horizontal="center" vertical="justify"/>
      <protection locked="0"/>
    </xf>
    <xf numFmtId="0" fontId="8" fillId="0" borderId="2" xfId="0" applyFont="1" applyBorder="1" applyAlignment="1">
      <alignment wrapText="1"/>
    </xf>
    <xf numFmtId="0" fontId="8" fillId="0" borderId="2" xfId="0" applyFont="1" applyFill="1" applyBorder="1" applyAlignment="1">
      <alignment vertical="justify" wrapText="1"/>
    </xf>
    <xf numFmtId="164" fontId="6" fillId="0" borderId="1" xfId="21" applyNumberFormat="1" applyFont="1" applyFill="1" applyBorder="1" applyAlignment="1" applyProtection="1">
      <alignment horizontal="right" vertical="top"/>
      <protection locked="0"/>
    </xf>
    <xf numFmtId="164" fontId="6" fillId="0" borderId="3" xfId="21" applyNumberFormat="1" applyFont="1" applyFill="1" applyBorder="1" applyAlignment="1" applyProtection="1">
      <alignment horizontal="right" vertical="top"/>
      <protection locked="0"/>
    </xf>
    <xf numFmtId="164" fontId="6" fillId="0" borderId="1" xfId="21" applyNumberFormat="1" applyFont="1" applyFill="1" applyBorder="1" applyAlignment="1" applyProtection="1">
      <alignment horizontal="right" vertical="top"/>
      <protection/>
    </xf>
    <xf numFmtId="164" fontId="6" fillId="0" borderId="3" xfId="21" applyNumberFormat="1" applyFont="1" applyFill="1" applyBorder="1" applyAlignment="1" applyProtection="1">
      <alignment horizontal="right" vertical="top"/>
      <protection/>
    </xf>
    <xf numFmtId="164" fontId="8" fillId="0" borderId="1" xfId="21" applyNumberFormat="1" applyFont="1" applyFill="1" applyBorder="1" applyAlignment="1" applyProtection="1">
      <alignment horizontal="right" vertical="top"/>
      <protection/>
    </xf>
    <xf numFmtId="164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 locked="0"/>
    </xf>
    <xf numFmtId="0" fontId="8" fillId="0" borderId="2" xfId="0" applyFont="1" applyFill="1" applyBorder="1" applyAlignment="1">
      <alignment wrapText="1"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0" fontId="8" fillId="0" borderId="2" xfId="0" applyFont="1" applyFill="1" applyBorder="1" applyAlignment="1">
      <alignment horizontal="left" wrapText="1"/>
    </xf>
    <xf numFmtId="164" fontId="8" fillId="0" borderId="1" xfId="0" applyNumberFormat="1" applyFont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/>
      <protection locked="0"/>
    </xf>
    <xf numFmtId="164" fontId="8" fillId="0" borderId="3" xfId="0" applyNumberFormat="1" applyFont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164" fontId="8" fillId="0" borderId="3" xfId="0" applyNumberFormat="1" applyFont="1" applyFill="1" applyBorder="1" applyAlignment="1" applyProtection="1">
      <alignment vertical="top"/>
      <protection locked="0"/>
    </xf>
    <xf numFmtId="165" fontId="8" fillId="0" borderId="2" xfId="0" applyNumberFormat="1" applyFont="1" applyFill="1" applyBorder="1" applyAlignment="1" applyProtection="1">
      <alignment horizontal="left" vertical="top" wrapText="1"/>
      <protection/>
    </xf>
    <xf numFmtId="49" fontId="8" fillId="0" borderId="1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/>
      <protection locked="0"/>
    </xf>
    <xf numFmtId="164" fontId="6" fillId="2" borderId="6" xfId="21" applyNumberFormat="1" applyFont="1" applyFill="1" applyBorder="1" applyAlignment="1" applyProtection="1">
      <alignment horizontal="right" vertical="top"/>
      <protection/>
    </xf>
    <xf numFmtId="165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5" fontId="8" fillId="0" borderId="1" xfId="0" applyNumberFormat="1" applyFont="1" applyBorder="1" applyAlignment="1" applyProtection="1">
      <alignment/>
      <protection locked="0"/>
    </xf>
    <xf numFmtId="49" fontId="8" fillId="0" borderId="1" xfId="0" applyNumberFormat="1" applyFont="1" applyBorder="1" applyAlignment="1" applyProtection="1">
      <alignment/>
      <protection locked="0"/>
    </xf>
    <xf numFmtId="4" fontId="8" fillId="0" borderId="0" xfId="0" applyNumberFormat="1" applyFont="1" applyAlignment="1" applyProtection="1">
      <alignment horizontal="center" vertical="top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164" fontId="8" fillId="0" borderId="0" xfId="0" applyNumberFormat="1" applyFont="1" applyFill="1" applyAlignment="1">
      <alignment horizontal="right" wrapText="1" shrinkToFit="1"/>
    </xf>
    <xf numFmtId="0" fontId="8" fillId="0" borderId="0" xfId="0" applyFont="1" applyAlignment="1">
      <alignment horizontal="right" wrapText="1"/>
    </xf>
    <xf numFmtId="49" fontId="11" fillId="0" borderId="0" xfId="0" applyNumberFormat="1" applyFont="1" applyFill="1" applyAlignment="1">
      <alignment horizontal="right" wrapText="1"/>
    </xf>
    <xf numFmtId="164" fontId="8" fillId="0" borderId="7" xfId="0" applyNumberFormat="1" applyFont="1" applyBorder="1" applyAlignment="1" applyProtection="1">
      <alignment horizontal="center" vertical="center" wrapText="1"/>
      <protection locked="0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7"/>
  <sheetViews>
    <sheetView tabSelected="1" view="pageBreakPreview" zoomScale="75" zoomScaleNormal="90" zoomScaleSheetLayoutView="75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A59" sqref="A59:IV59"/>
    </sheetView>
  </sheetViews>
  <sheetFormatPr defaultColWidth="9.00390625" defaultRowHeight="12.75"/>
  <cols>
    <col min="1" max="1" width="44.25390625" style="3" customWidth="1"/>
    <col min="2" max="2" width="8.25390625" style="2" customWidth="1"/>
    <col min="3" max="4" width="6.75390625" style="2" customWidth="1"/>
    <col min="5" max="5" width="10.00390625" style="2" customWidth="1"/>
    <col min="6" max="6" width="6.375" style="2" customWidth="1"/>
    <col min="7" max="7" width="14.75390625" style="3" customWidth="1"/>
    <col min="8" max="8" width="12.625" style="4" customWidth="1"/>
    <col min="9" max="9" width="11.375" style="4" customWidth="1"/>
    <col min="10" max="10" width="12.125" style="4" customWidth="1"/>
    <col min="11" max="11" width="11.00390625" style="4" customWidth="1"/>
    <col min="12" max="16384" width="9.125" style="4" customWidth="1"/>
  </cols>
  <sheetData>
    <row r="1" spans="8:11" ht="14.25" customHeight="1">
      <c r="H1" s="81" t="s">
        <v>43</v>
      </c>
      <c r="I1" s="81"/>
      <c r="J1" s="81"/>
      <c r="K1" s="81"/>
    </row>
    <row r="2" spans="1:11" ht="15.75">
      <c r="A2" s="5"/>
      <c r="G2" s="5"/>
      <c r="H2" s="81" t="s">
        <v>207</v>
      </c>
      <c r="I2" s="81"/>
      <c r="J2" s="81"/>
      <c r="K2" s="81"/>
    </row>
    <row r="3" spans="1:11" ht="48.75" customHeight="1">
      <c r="A3" s="5"/>
      <c r="G3" s="5"/>
      <c r="H3" s="83" t="s">
        <v>296</v>
      </c>
      <c r="I3" s="83"/>
      <c r="J3" s="83"/>
      <c r="K3" s="83"/>
    </row>
    <row r="4" spans="8:37" ht="15.75">
      <c r="H4" s="82" t="s">
        <v>299</v>
      </c>
      <c r="I4" s="82"/>
      <c r="J4" s="82"/>
      <c r="K4" s="8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8:11" ht="16.5" customHeight="1">
      <c r="H5" s="81"/>
      <c r="I5" s="81"/>
      <c r="J5" s="81"/>
      <c r="K5" s="81"/>
    </row>
    <row r="6" spans="1:11" ht="15.75">
      <c r="A6" s="87" t="s">
        <v>250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6.5" thickBot="1">
      <c r="A7" s="26"/>
      <c r="B7" s="27"/>
      <c r="C7" s="27"/>
      <c r="D7" s="27"/>
      <c r="E7" s="27"/>
      <c r="F7" s="27"/>
      <c r="G7" s="26"/>
      <c r="K7" s="28" t="s">
        <v>29</v>
      </c>
    </row>
    <row r="8" spans="1:11" ht="12.75" customHeight="1">
      <c r="A8" s="91" t="s">
        <v>80</v>
      </c>
      <c r="B8" s="89" t="s">
        <v>50</v>
      </c>
      <c r="C8" s="89" t="s">
        <v>58</v>
      </c>
      <c r="D8" s="89" t="s">
        <v>59</v>
      </c>
      <c r="E8" s="89" t="s">
        <v>81</v>
      </c>
      <c r="F8" s="89" t="s">
        <v>82</v>
      </c>
      <c r="G8" s="93" t="s">
        <v>251</v>
      </c>
      <c r="H8" s="84" t="s">
        <v>55</v>
      </c>
      <c r="I8" s="84"/>
      <c r="J8" s="84"/>
      <c r="K8" s="85"/>
    </row>
    <row r="9" spans="1:11" ht="12.75" customHeight="1">
      <c r="A9" s="92"/>
      <c r="B9" s="90"/>
      <c r="C9" s="90"/>
      <c r="D9" s="90"/>
      <c r="E9" s="90"/>
      <c r="F9" s="90"/>
      <c r="G9" s="94"/>
      <c r="H9" s="86" t="s">
        <v>56</v>
      </c>
      <c r="I9" s="16" t="s">
        <v>88</v>
      </c>
      <c r="J9" s="86" t="s">
        <v>89</v>
      </c>
      <c r="K9" s="88" t="s">
        <v>79</v>
      </c>
    </row>
    <row r="10" spans="1:11" ht="115.5" customHeight="1">
      <c r="A10" s="92"/>
      <c r="B10" s="90"/>
      <c r="C10" s="90"/>
      <c r="D10" s="90"/>
      <c r="E10" s="90"/>
      <c r="F10" s="90"/>
      <c r="G10" s="94"/>
      <c r="H10" s="86"/>
      <c r="I10" s="16" t="s">
        <v>183</v>
      </c>
      <c r="J10" s="86"/>
      <c r="K10" s="88"/>
    </row>
    <row r="11" spans="1:11" ht="31.5">
      <c r="A11" s="29" t="s">
        <v>208</v>
      </c>
      <c r="B11" s="22"/>
      <c r="C11" s="64"/>
      <c r="D11" s="64"/>
      <c r="E11" s="64"/>
      <c r="F11" s="64"/>
      <c r="G11" s="24">
        <f>SUM(G12:G33)-G28</f>
        <v>34841.600000000006</v>
      </c>
      <c r="H11" s="24">
        <f>SUM(H12:H33)-H28</f>
        <v>34336.600000000006</v>
      </c>
      <c r="I11" s="24">
        <f>SUM(I12:I33)-I28</f>
        <v>3190.6</v>
      </c>
      <c r="J11" s="24">
        <f>SUM(J12:J33)-J28</f>
        <v>0</v>
      </c>
      <c r="K11" s="30">
        <f>SUM(K12:K33)-K28</f>
        <v>505</v>
      </c>
    </row>
    <row r="12" spans="1:11" ht="15.75" hidden="1">
      <c r="A12" s="31"/>
      <c r="B12" s="9"/>
      <c r="C12" s="9"/>
      <c r="D12" s="9"/>
      <c r="E12" s="9"/>
      <c r="F12" s="9"/>
      <c r="G12" s="11"/>
      <c r="H12" s="10"/>
      <c r="I12" s="10"/>
      <c r="J12" s="11"/>
      <c r="K12" s="32"/>
    </row>
    <row r="13" spans="1:11" ht="47.25">
      <c r="A13" s="31" t="s">
        <v>185</v>
      </c>
      <c r="B13" s="9" t="s">
        <v>21</v>
      </c>
      <c r="C13" s="9" t="s">
        <v>60</v>
      </c>
      <c r="D13" s="9" t="s">
        <v>62</v>
      </c>
      <c r="E13" s="9" t="s">
        <v>186</v>
      </c>
      <c r="F13" s="9" t="s">
        <v>57</v>
      </c>
      <c r="G13" s="11">
        <f aca="true" t="shared" si="0" ref="G13:G18">SUM(H13:K13)-I13</f>
        <v>576.2</v>
      </c>
      <c r="H13" s="10">
        <v>576.2</v>
      </c>
      <c r="I13" s="10"/>
      <c r="J13" s="11"/>
      <c r="K13" s="32"/>
    </row>
    <row r="14" spans="1:11" ht="15.75">
      <c r="A14" s="31" t="s">
        <v>1</v>
      </c>
      <c r="B14" s="9" t="s">
        <v>21</v>
      </c>
      <c r="C14" s="9" t="s">
        <v>60</v>
      </c>
      <c r="D14" s="9" t="s">
        <v>62</v>
      </c>
      <c r="E14" s="9" t="s">
        <v>94</v>
      </c>
      <c r="F14" s="9" t="s">
        <v>57</v>
      </c>
      <c r="G14" s="11">
        <f t="shared" si="0"/>
        <v>23804.2</v>
      </c>
      <c r="H14" s="10">
        <v>23804.2</v>
      </c>
      <c r="I14" s="10"/>
      <c r="J14" s="11"/>
      <c r="K14" s="32"/>
    </row>
    <row r="15" spans="1:11" ht="37.5" customHeight="1">
      <c r="A15" s="45" t="s">
        <v>32</v>
      </c>
      <c r="B15" s="13" t="s">
        <v>21</v>
      </c>
      <c r="C15" s="13" t="s">
        <v>60</v>
      </c>
      <c r="D15" s="13" t="s">
        <v>62</v>
      </c>
      <c r="E15" s="13" t="s">
        <v>132</v>
      </c>
      <c r="F15" s="13" t="s">
        <v>57</v>
      </c>
      <c r="G15" s="10">
        <f t="shared" si="0"/>
        <v>504</v>
      </c>
      <c r="H15" s="10"/>
      <c r="I15" s="10"/>
      <c r="J15" s="10"/>
      <c r="K15" s="44">
        <v>504</v>
      </c>
    </row>
    <row r="16" spans="1:11" ht="50.25" customHeight="1">
      <c r="A16" s="45" t="s">
        <v>53</v>
      </c>
      <c r="B16" s="13" t="s">
        <v>21</v>
      </c>
      <c r="C16" s="13" t="s">
        <v>60</v>
      </c>
      <c r="D16" s="13" t="s">
        <v>62</v>
      </c>
      <c r="E16" s="13" t="s">
        <v>138</v>
      </c>
      <c r="F16" s="13" t="s">
        <v>57</v>
      </c>
      <c r="G16" s="10">
        <f t="shared" si="0"/>
        <v>1</v>
      </c>
      <c r="H16" s="10"/>
      <c r="I16" s="10"/>
      <c r="J16" s="10"/>
      <c r="K16" s="44">
        <v>1</v>
      </c>
    </row>
    <row r="17" spans="1:11" ht="47.25">
      <c r="A17" s="31" t="s">
        <v>300</v>
      </c>
      <c r="B17" s="9" t="s">
        <v>21</v>
      </c>
      <c r="C17" s="9" t="s">
        <v>60</v>
      </c>
      <c r="D17" s="9" t="s">
        <v>67</v>
      </c>
      <c r="E17" s="9" t="s">
        <v>301</v>
      </c>
      <c r="F17" s="9" t="s">
        <v>57</v>
      </c>
      <c r="G17" s="11">
        <f t="shared" si="0"/>
        <v>184.5</v>
      </c>
      <c r="H17" s="11">
        <v>184.5</v>
      </c>
      <c r="I17" s="11"/>
      <c r="J17" s="11"/>
      <c r="K17" s="44"/>
    </row>
    <row r="18" spans="1:11" ht="31.5">
      <c r="A18" s="31" t="s">
        <v>294</v>
      </c>
      <c r="B18" s="9" t="s">
        <v>21</v>
      </c>
      <c r="C18" s="9" t="s">
        <v>60</v>
      </c>
      <c r="D18" s="9" t="s">
        <v>64</v>
      </c>
      <c r="E18" s="9" t="s">
        <v>95</v>
      </c>
      <c r="F18" s="9" t="s">
        <v>57</v>
      </c>
      <c r="G18" s="11">
        <f t="shared" si="0"/>
        <v>1885</v>
      </c>
      <c r="H18" s="10">
        <v>1885</v>
      </c>
      <c r="I18" s="11"/>
      <c r="J18" s="11"/>
      <c r="K18" s="32"/>
    </row>
    <row r="19" spans="1:11" ht="47.25" hidden="1">
      <c r="A19" s="33" t="s">
        <v>178</v>
      </c>
      <c r="B19" s="12" t="s">
        <v>21</v>
      </c>
      <c r="C19" s="12" t="s">
        <v>60</v>
      </c>
      <c r="D19" s="12" t="s">
        <v>64</v>
      </c>
      <c r="E19" s="12" t="s">
        <v>179</v>
      </c>
      <c r="F19" s="12" t="s">
        <v>168</v>
      </c>
      <c r="G19" s="11"/>
      <c r="H19" s="10"/>
      <c r="I19" s="10"/>
      <c r="J19" s="11"/>
      <c r="K19" s="32"/>
    </row>
    <row r="20" spans="1:11" ht="63">
      <c r="A20" s="33" t="s">
        <v>280</v>
      </c>
      <c r="B20" s="12" t="s">
        <v>21</v>
      </c>
      <c r="C20" s="12" t="s">
        <v>72</v>
      </c>
      <c r="D20" s="12" t="s">
        <v>61</v>
      </c>
      <c r="E20" s="12" t="s">
        <v>258</v>
      </c>
      <c r="F20" s="12" t="s">
        <v>57</v>
      </c>
      <c r="G20" s="11">
        <f aca="true" t="shared" si="1" ref="G20:G25">SUM(H20:K20)-I20</f>
        <v>175</v>
      </c>
      <c r="H20" s="10">
        <v>175</v>
      </c>
      <c r="I20" s="10"/>
      <c r="J20" s="11"/>
      <c r="K20" s="32"/>
    </row>
    <row r="21" spans="1:11" ht="78.75">
      <c r="A21" s="33" t="s">
        <v>282</v>
      </c>
      <c r="B21" s="12" t="s">
        <v>21</v>
      </c>
      <c r="C21" s="12" t="s">
        <v>72</v>
      </c>
      <c r="D21" s="12" t="s">
        <v>61</v>
      </c>
      <c r="E21" s="12" t="s">
        <v>283</v>
      </c>
      <c r="F21" s="12" t="s">
        <v>57</v>
      </c>
      <c r="G21" s="11">
        <f t="shared" si="1"/>
        <v>42</v>
      </c>
      <c r="H21" s="10">
        <v>42</v>
      </c>
      <c r="I21" s="10"/>
      <c r="J21" s="11"/>
      <c r="K21" s="32"/>
    </row>
    <row r="22" spans="1:11" ht="69" customHeight="1">
      <c r="A22" s="33" t="s">
        <v>286</v>
      </c>
      <c r="B22" s="12" t="s">
        <v>21</v>
      </c>
      <c r="C22" s="12" t="s">
        <v>72</v>
      </c>
      <c r="D22" s="12" t="s">
        <v>61</v>
      </c>
      <c r="E22" s="12" t="s">
        <v>285</v>
      </c>
      <c r="F22" s="12" t="s">
        <v>57</v>
      </c>
      <c r="G22" s="11">
        <f t="shared" si="1"/>
        <v>820</v>
      </c>
      <c r="H22" s="10">
        <v>820</v>
      </c>
      <c r="I22" s="10"/>
      <c r="J22" s="11"/>
      <c r="K22" s="32"/>
    </row>
    <row r="23" spans="1:11" ht="72.75" customHeight="1">
      <c r="A23" s="33" t="s">
        <v>284</v>
      </c>
      <c r="B23" s="12" t="s">
        <v>21</v>
      </c>
      <c r="C23" s="12" t="s">
        <v>72</v>
      </c>
      <c r="D23" s="12" t="s">
        <v>70</v>
      </c>
      <c r="E23" s="12" t="s">
        <v>287</v>
      </c>
      <c r="F23" s="12" t="s">
        <v>57</v>
      </c>
      <c r="G23" s="11">
        <f t="shared" si="1"/>
        <v>1000</v>
      </c>
      <c r="H23" s="10">
        <v>1000</v>
      </c>
      <c r="I23" s="10"/>
      <c r="J23" s="11"/>
      <c r="K23" s="32"/>
    </row>
    <row r="24" spans="1:11" ht="81.75" customHeight="1">
      <c r="A24" s="33" t="s">
        <v>288</v>
      </c>
      <c r="B24" s="12" t="s">
        <v>21</v>
      </c>
      <c r="C24" s="12" t="s">
        <v>72</v>
      </c>
      <c r="D24" s="12" t="s">
        <v>64</v>
      </c>
      <c r="E24" s="12" t="s">
        <v>289</v>
      </c>
      <c r="F24" s="12" t="s">
        <v>57</v>
      </c>
      <c r="G24" s="11">
        <f t="shared" si="1"/>
        <v>6</v>
      </c>
      <c r="H24" s="10">
        <v>6</v>
      </c>
      <c r="I24" s="10"/>
      <c r="J24" s="11"/>
      <c r="K24" s="32"/>
    </row>
    <row r="25" spans="1:11" ht="15.75">
      <c r="A25" s="33" t="s">
        <v>42</v>
      </c>
      <c r="B25" s="12" t="s">
        <v>21</v>
      </c>
      <c r="C25" s="12" t="s">
        <v>62</v>
      </c>
      <c r="D25" s="12" t="s">
        <v>65</v>
      </c>
      <c r="E25" s="12" t="s">
        <v>96</v>
      </c>
      <c r="F25" s="12">
        <v>500</v>
      </c>
      <c r="G25" s="11">
        <f t="shared" si="1"/>
        <v>1000</v>
      </c>
      <c r="H25" s="10">
        <v>1000</v>
      </c>
      <c r="I25" s="11"/>
      <c r="J25" s="11"/>
      <c r="K25" s="32"/>
    </row>
    <row r="26" spans="1:11" ht="15.75" hidden="1">
      <c r="A26" s="62"/>
      <c r="B26" s="72"/>
      <c r="C26" s="72"/>
      <c r="D26" s="72"/>
      <c r="E26" s="72"/>
      <c r="F26" s="72"/>
      <c r="G26" s="61"/>
      <c r="H26" s="61"/>
      <c r="I26" s="61"/>
      <c r="J26" s="61"/>
      <c r="K26" s="73"/>
    </row>
    <row r="27" spans="1:11" ht="15.75">
      <c r="A27" s="31" t="s">
        <v>11</v>
      </c>
      <c r="B27" s="9" t="s">
        <v>21</v>
      </c>
      <c r="C27" s="9" t="s">
        <v>67</v>
      </c>
      <c r="D27" s="9" t="s">
        <v>67</v>
      </c>
      <c r="E27" s="9" t="s">
        <v>97</v>
      </c>
      <c r="F27" s="9" t="s">
        <v>57</v>
      </c>
      <c r="G27" s="11">
        <f aca="true" t="shared" si="2" ref="G27:G33">SUM(H27:K27)-I27</f>
        <v>706.7</v>
      </c>
      <c r="H27" s="10">
        <v>706.7</v>
      </c>
      <c r="I27" s="11"/>
      <c r="J27" s="11"/>
      <c r="K27" s="32"/>
    </row>
    <row r="28" spans="1:11" ht="47.25" customHeight="1" hidden="1">
      <c r="A28" s="31" t="s">
        <v>161</v>
      </c>
      <c r="B28" s="9"/>
      <c r="C28" s="9"/>
      <c r="D28" s="9"/>
      <c r="E28" s="9"/>
      <c r="F28" s="9"/>
      <c r="G28" s="11">
        <f t="shared" si="2"/>
        <v>0</v>
      </c>
      <c r="H28" s="10"/>
      <c r="I28" s="11"/>
      <c r="J28" s="11"/>
      <c r="K28" s="32"/>
    </row>
    <row r="29" spans="1:11" ht="31.5">
      <c r="A29" s="33" t="s">
        <v>31</v>
      </c>
      <c r="B29" s="9" t="s">
        <v>21</v>
      </c>
      <c r="C29" s="12" t="s">
        <v>70</v>
      </c>
      <c r="D29" s="12" t="s">
        <v>60</v>
      </c>
      <c r="E29" s="12" t="s">
        <v>98</v>
      </c>
      <c r="F29" s="12" t="s">
        <v>0</v>
      </c>
      <c r="G29" s="11">
        <f t="shared" si="2"/>
        <v>892</v>
      </c>
      <c r="H29" s="10">
        <v>892</v>
      </c>
      <c r="I29" s="11"/>
      <c r="J29" s="11"/>
      <c r="K29" s="32"/>
    </row>
    <row r="30" spans="1:11" ht="69" customHeight="1">
      <c r="A30" s="45" t="s">
        <v>310</v>
      </c>
      <c r="B30" s="13" t="s">
        <v>21</v>
      </c>
      <c r="C30" s="13" t="s">
        <v>70</v>
      </c>
      <c r="D30" s="13" t="s">
        <v>72</v>
      </c>
      <c r="E30" s="13" t="s">
        <v>311</v>
      </c>
      <c r="F30" s="13" t="s">
        <v>317</v>
      </c>
      <c r="G30" s="11">
        <f t="shared" si="2"/>
        <v>2472.7</v>
      </c>
      <c r="H30" s="10">
        <f>I30</f>
        <v>2472.7</v>
      </c>
      <c r="I30" s="11">
        <v>2472.7</v>
      </c>
      <c r="J30" s="11"/>
      <c r="K30" s="32"/>
    </row>
    <row r="31" spans="1:11" ht="67.5" customHeight="1">
      <c r="A31" s="45" t="s">
        <v>312</v>
      </c>
      <c r="B31" s="13" t="s">
        <v>21</v>
      </c>
      <c r="C31" s="13" t="s">
        <v>70</v>
      </c>
      <c r="D31" s="13" t="s">
        <v>72</v>
      </c>
      <c r="E31" s="13" t="s">
        <v>313</v>
      </c>
      <c r="F31" s="13" t="s">
        <v>317</v>
      </c>
      <c r="G31" s="11">
        <f t="shared" si="2"/>
        <v>717.9</v>
      </c>
      <c r="H31" s="10">
        <f>I31</f>
        <v>717.9</v>
      </c>
      <c r="I31" s="11">
        <v>717.9</v>
      </c>
      <c r="J31" s="11"/>
      <c r="K31" s="32"/>
    </row>
    <row r="32" spans="1:11" ht="51.75" customHeight="1">
      <c r="A32" s="31" t="s">
        <v>269</v>
      </c>
      <c r="B32" s="9" t="s">
        <v>21</v>
      </c>
      <c r="C32" s="9" t="s">
        <v>70</v>
      </c>
      <c r="D32" s="9" t="s">
        <v>72</v>
      </c>
      <c r="E32" s="9" t="s">
        <v>83</v>
      </c>
      <c r="F32" s="9" t="s">
        <v>0</v>
      </c>
      <c r="G32" s="11">
        <f t="shared" si="2"/>
        <v>14.4</v>
      </c>
      <c r="H32" s="10">
        <v>14.4</v>
      </c>
      <c r="I32" s="11"/>
      <c r="J32" s="11"/>
      <c r="K32" s="32"/>
    </row>
    <row r="33" spans="1:11" ht="35.25" customHeight="1">
      <c r="A33" s="34" t="s">
        <v>51</v>
      </c>
      <c r="B33" s="9" t="s">
        <v>21</v>
      </c>
      <c r="C33" s="12" t="s">
        <v>70</v>
      </c>
      <c r="D33" s="12" t="s">
        <v>73</v>
      </c>
      <c r="E33" s="12" t="s">
        <v>99</v>
      </c>
      <c r="F33" s="12" t="s">
        <v>77</v>
      </c>
      <c r="G33" s="11">
        <f t="shared" si="2"/>
        <v>40</v>
      </c>
      <c r="H33" s="10">
        <v>40</v>
      </c>
      <c r="I33" s="11"/>
      <c r="J33" s="11"/>
      <c r="K33" s="32"/>
    </row>
    <row r="34" spans="1:11" ht="47.25">
      <c r="A34" s="35" t="s">
        <v>209</v>
      </c>
      <c r="B34" s="22"/>
      <c r="C34" s="22"/>
      <c r="D34" s="22"/>
      <c r="E34" s="22"/>
      <c r="F34" s="22"/>
      <c r="G34" s="24">
        <f>SUM(G35:G57)</f>
        <v>624462</v>
      </c>
      <c r="H34" s="24">
        <f>SUM(H35:H57)</f>
        <v>344114.4</v>
      </c>
      <c r="I34" s="24">
        <f>SUM(I35:I57)</f>
        <v>16967</v>
      </c>
      <c r="J34" s="24">
        <f>SUM(J35:J57)</f>
        <v>44288.6</v>
      </c>
      <c r="K34" s="30">
        <f>SUM(K35:K57)</f>
        <v>236059</v>
      </c>
    </row>
    <row r="35" spans="1:11" ht="78.75">
      <c r="A35" s="33" t="s">
        <v>282</v>
      </c>
      <c r="B35" s="12" t="s">
        <v>33</v>
      </c>
      <c r="C35" s="12" t="s">
        <v>72</v>
      </c>
      <c r="D35" s="12" t="s">
        <v>61</v>
      </c>
      <c r="E35" s="12" t="s">
        <v>283</v>
      </c>
      <c r="F35" s="12" t="s">
        <v>57</v>
      </c>
      <c r="G35" s="11">
        <f>SUM(H35:K35)-I35</f>
        <v>60</v>
      </c>
      <c r="H35" s="11">
        <v>60</v>
      </c>
      <c r="I35" s="10"/>
      <c r="J35" s="11"/>
      <c r="K35" s="32"/>
    </row>
    <row r="36" spans="1:11" ht="15.75">
      <c r="A36" s="36" t="s">
        <v>3</v>
      </c>
      <c r="B36" s="12" t="s">
        <v>33</v>
      </c>
      <c r="C36" s="12" t="s">
        <v>67</v>
      </c>
      <c r="D36" s="12" t="s">
        <v>60</v>
      </c>
      <c r="E36" s="12" t="s">
        <v>100</v>
      </c>
      <c r="F36" s="12" t="s">
        <v>71</v>
      </c>
      <c r="G36" s="11">
        <f aca="true" t="shared" si="3" ref="G36:G144">SUM(H36:K36)-I36</f>
        <v>202694.5</v>
      </c>
      <c r="H36" s="10">
        <v>202694.5</v>
      </c>
      <c r="I36" s="11"/>
      <c r="J36" s="11"/>
      <c r="K36" s="32"/>
    </row>
    <row r="37" spans="1:11" ht="31.5" customHeight="1">
      <c r="A37" s="33" t="s">
        <v>23</v>
      </c>
      <c r="B37" s="12" t="s">
        <v>33</v>
      </c>
      <c r="C37" s="12" t="s">
        <v>67</v>
      </c>
      <c r="D37" s="12" t="s">
        <v>60</v>
      </c>
      <c r="E37" s="12" t="s">
        <v>141</v>
      </c>
      <c r="F37" s="12" t="s">
        <v>71</v>
      </c>
      <c r="G37" s="10">
        <f t="shared" si="3"/>
        <v>2436</v>
      </c>
      <c r="H37" s="10"/>
      <c r="I37" s="10"/>
      <c r="J37" s="10"/>
      <c r="K37" s="44">
        <v>2436</v>
      </c>
    </row>
    <row r="38" spans="1:11" ht="47.25">
      <c r="A38" s="33" t="s">
        <v>13</v>
      </c>
      <c r="B38" s="12" t="s">
        <v>33</v>
      </c>
      <c r="C38" s="12" t="s">
        <v>67</v>
      </c>
      <c r="D38" s="12" t="s">
        <v>60</v>
      </c>
      <c r="E38" s="12" t="s">
        <v>142</v>
      </c>
      <c r="F38" s="12" t="s">
        <v>71</v>
      </c>
      <c r="G38" s="10">
        <f t="shared" si="3"/>
        <v>1797</v>
      </c>
      <c r="H38" s="10"/>
      <c r="I38" s="10"/>
      <c r="J38" s="10"/>
      <c r="K38" s="44">
        <v>1797</v>
      </c>
    </row>
    <row r="39" spans="1:11" ht="31.5">
      <c r="A39" s="33" t="s">
        <v>152</v>
      </c>
      <c r="B39" s="12" t="s">
        <v>33</v>
      </c>
      <c r="C39" s="12" t="s">
        <v>67</v>
      </c>
      <c r="D39" s="12" t="s">
        <v>60</v>
      </c>
      <c r="E39" s="12" t="s">
        <v>227</v>
      </c>
      <c r="F39" s="12" t="s">
        <v>71</v>
      </c>
      <c r="G39" s="11">
        <f t="shared" si="3"/>
        <v>29051</v>
      </c>
      <c r="H39" s="11"/>
      <c r="I39" s="11"/>
      <c r="J39" s="11">
        <v>29051</v>
      </c>
      <c r="K39" s="32"/>
    </row>
    <row r="40" spans="1:11" ht="83.25" customHeight="1">
      <c r="A40" s="33" t="s">
        <v>271</v>
      </c>
      <c r="B40" s="12" t="s">
        <v>33</v>
      </c>
      <c r="C40" s="12" t="s">
        <v>67</v>
      </c>
      <c r="D40" s="12" t="s">
        <v>60</v>
      </c>
      <c r="E40" s="12" t="s">
        <v>146</v>
      </c>
      <c r="F40" s="12" t="s">
        <v>71</v>
      </c>
      <c r="G40" s="10">
        <f>SUM(H40:K40)-I40</f>
        <v>5872</v>
      </c>
      <c r="H40" s="10"/>
      <c r="I40" s="10"/>
      <c r="J40" s="10"/>
      <c r="K40" s="44">
        <v>5872</v>
      </c>
    </row>
    <row r="41" spans="1:11" ht="31.5">
      <c r="A41" s="33" t="s">
        <v>4</v>
      </c>
      <c r="B41" s="12" t="s">
        <v>33</v>
      </c>
      <c r="C41" s="12" t="s">
        <v>67</v>
      </c>
      <c r="D41" s="12" t="s">
        <v>61</v>
      </c>
      <c r="E41" s="12" t="s">
        <v>101</v>
      </c>
      <c r="F41" s="12" t="s">
        <v>71</v>
      </c>
      <c r="G41" s="11">
        <f t="shared" si="3"/>
        <v>59705.7</v>
      </c>
      <c r="H41" s="11">
        <f>55705.7+4000</f>
        <v>59705.7</v>
      </c>
      <c r="I41" s="11"/>
      <c r="J41" s="11"/>
      <c r="K41" s="32"/>
    </row>
    <row r="42" spans="1:11" ht="102.75" customHeight="1">
      <c r="A42" s="33" t="s">
        <v>272</v>
      </c>
      <c r="B42" s="12" t="s">
        <v>33</v>
      </c>
      <c r="C42" s="12" t="s">
        <v>67</v>
      </c>
      <c r="D42" s="12" t="s">
        <v>61</v>
      </c>
      <c r="E42" s="12" t="s">
        <v>139</v>
      </c>
      <c r="F42" s="12" t="s">
        <v>71</v>
      </c>
      <c r="G42" s="10">
        <f t="shared" si="3"/>
        <v>206057</v>
      </c>
      <c r="H42" s="10"/>
      <c r="I42" s="10"/>
      <c r="J42" s="10"/>
      <c r="K42" s="44">
        <v>206057</v>
      </c>
    </row>
    <row r="43" spans="1:11" ht="47.25">
      <c r="A43" s="33" t="s">
        <v>20</v>
      </c>
      <c r="B43" s="12" t="s">
        <v>33</v>
      </c>
      <c r="C43" s="12" t="s">
        <v>67</v>
      </c>
      <c r="D43" s="12" t="s">
        <v>61</v>
      </c>
      <c r="E43" s="12" t="s">
        <v>143</v>
      </c>
      <c r="F43" s="12" t="s">
        <v>71</v>
      </c>
      <c r="G43" s="10">
        <f t="shared" si="3"/>
        <v>2736</v>
      </c>
      <c r="H43" s="10"/>
      <c r="I43" s="10"/>
      <c r="J43" s="10"/>
      <c r="K43" s="44">
        <v>2736</v>
      </c>
    </row>
    <row r="44" spans="1:11" ht="47.25">
      <c r="A44" s="33" t="s">
        <v>153</v>
      </c>
      <c r="B44" s="12" t="s">
        <v>33</v>
      </c>
      <c r="C44" s="12" t="s">
        <v>67</v>
      </c>
      <c r="D44" s="12" t="s">
        <v>61</v>
      </c>
      <c r="E44" s="12" t="s">
        <v>228</v>
      </c>
      <c r="F44" s="12" t="s">
        <v>71</v>
      </c>
      <c r="G44" s="11">
        <f aca="true" t="shared" si="4" ref="G44:G50">SUM(H44:K44)-I44</f>
        <v>1358.6</v>
      </c>
      <c r="H44" s="11"/>
      <c r="I44" s="11"/>
      <c r="J44" s="11">
        <v>1358.6</v>
      </c>
      <c r="K44" s="32"/>
    </row>
    <row r="45" spans="1:11" ht="31.5">
      <c r="A45" s="33" t="s">
        <v>5</v>
      </c>
      <c r="B45" s="12" t="s">
        <v>33</v>
      </c>
      <c r="C45" s="12" t="s">
        <v>67</v>
      </c>
      <c r="D45" s="12" t="s">
        <v>61</v>
      </c>
      <c r="E45" s="12" t="s">
        <v>102</v>
      </c>
      <c r="F45" s="12" t="s">
        <v>71</v>
      </c>
      <c r="G45" s="11">
        <f t="shared" si="4"/>
        <v>43532.2</v>
      </c>
      <c r="H45" s="10">
        <f>47532.2-4000</f>
        <v>43532.2</v>
      </c>
      <c r="I45" s="11"/>
      <c r="J45" s="11"/>
      <c r="K45" s="32"/>
    </row>
    <row r="46" spans="1:11" ht="63">
      <c r="A46" s="33" t="s">
        <v>25</v>
      </c>
      <c r="B46" s="12" t="s">
        <v>33</v>
      </c>
      <c r="C46" s="12" t="s">
        <v>67</v>
      </c>
      <c r="D46" s="12" t="s">
        <v>61</v>
      </c>
      <c r="E46" s="12" t="s">
        <v>148</v>
      </c>
      <c r="F46" s="12" t="s">
        <v>71</v>
      </c>
      <c r="G46" s="10">
        <f t="shared" si="4"/>
        <v>480</v>
      </c>
      <c r="H46" s="10"/>
      <c r="I46" s="10"/>
      <c r="J46" s="10"/>
      <c r="K46" s="44">
        <v>480</v>
      </c>
    </row>
    <row r="47" spans="1:11" ht="31.5">
      <c r="A47" s="33" t="s">
        <v>154</v>
      </c>
      <c r="B47" s="12" t="s">
        <v>33</v>
      </c>
      <c r="C47" s="12" t="s">
        <v>67</v>
      </c>
      <c r="D47" s="12" t="s">
        <v>61</v>
      </c>
      <c r="E47" s="12" t="s">
        <v>229</v>
      </c>
      <c r="F47" s="12" t="s">
        <v>71</v>
      </c>
      <c r="G47" s="11">
        <f t="shared" si="4"/>
        <v>1618</v>
      </c>
      <c r="H47" s="11"/>
      <c r="I47" s="11"/>
      <c r="J47" s="11">
        <v>1618</v>
      </c>
      <c r="K47" s="32"/>
    </row>
    <row r="48" spans="1:11" ht="47.25">
      <c r="A48" s="37" t="s">
        <v>84</v>
      </c>
      <c r="B48" s="12" t="s">
        <v>33</v>
      </c>
      <c r="C48" s="12" t="s">
        <v>67</v>
      </c>
      <c r="D48" s="12" t="s">
        <v>61</v>
      </c>
      <c r="E48" s="12" t="s">
        <v>151</v>
      </c>
      <c r="F48" s="12" t="s">
        <v>71</v>
      </c>
      <c r="G48" s="11">
        <f t="shared" si="4"/>
        <v>6953</v>
      </c>
      <c r="H48" s="60">
        <v>6953</v>
      </c>
      <c r="I48" s="18"/>
      <c r="J48" s="18"/>
      <c r="K48" s="38"/>
    </row>
    <row r="49" spans="1:11" ht="47.25">
      <c r="A49" s="69" t="s">
        <v>84</v>
      </c>
      <c r="B49" s="12" t="s">
        <v>33</v>
      </c>
      <c r="C49" s="12" t="s">
        <v>67</v>
      </c>
      <c r="D49" s="12" t="s">
        <v>61</v>
      </c>
      <c r="E49" s="12" t="s">
        <v>147</v>
      </c>
      <c r="F49" s="12" t="s">
        <v>71</v>
      </c>
      <c r="G49" s="10">
        <f t="shared" si="4"/>
        <v>16967</v>
      </c>
      <c r="H49" s="60">
        <f>I49</f>
        <v>16967</v>
      </c>
      <c r="I49" s="60">
        <v>16967</v>
      </c>
      <c r="J49" s="60"/>
      <c r="K49" s="70"/>
    </row>
    <row r="50" spans="1:11" ht="47.25">
      <c r="A50" s="37" t="s">
        <v>165</v>
      </c>
      <c r="B50" s="12" t="s">
        <v>33</v>
      </c>
      <c r="C50" s="12" t="s">
        <v>67</v>
      </c>
      <c r="D50" s="12" t="s">
        <v>61</v>
      </c>
      <c r="E50" s="12" t="s">
        <v>166</v>
      </c>
      <c r="F50" s="12" t="s">
        <v>71</v>
      </c>
      <c r="G50" s="11">
        <f t="shared" si="4"/>
        <v>12210</v>
      </c>
      <c r="H50" s="18"/>
      <c r="I50" s="18"/>
      <c r="J50" s="60">
        <v>12210</v>
      </c>
      <c r="K50" s="38"/>
    </row>
    <row r="51" spans="1:11" ht="31.5">
      <c r="A51" s="39" t="s">
        <v>92</v>
      </c>
      <c r="B51" s="12" t="s">
        <v>33</v>
      </c>
      <c r="C51" s="12" t="s">
        <v>67</v>
      </c>
      <c r="D51" s="12" t="s">
        <v>61</v>
      </c>
      <c r="E51" s="12" t="s">
        <v>169</v>
      </c>
      <c r="F51" s="12" t="s">
        <v>71</v>
      </c>
      <c r="G51" s="10">
        <f t="shared" si="3"/>
        <v>5189</v>
      </c>
      <c r="H51" s="10"/>
      <c r="I51" s="10"/>
      <c r="J51" s="10"/>
      <c r="K51" s="44">
        <v>5189</v>
      </c>
    </row>
    <row r="52" spans="1:11" ht="15.75">
      <c r="A52" s="31" t="s">
        <v>1</v>
      </c>
      <c r="B52" s="12" t="s">
        <v>33</v>
      </c>
      <c r="C52" s="9" t="s">
        <v>67</v>
      </c>
      <c r="D52" s="9" t="s">
        <v>68</v>
      </c>
      <c r="E52" s="9" t="s">
        <v>94</v>
      </c>
      <c r="F52" s="9" t="s">
        <v>57</v>
      </c>
      <c r="G52" s="11">
        <f>SUM(H52:K52)-I52</f>
        <v>2241.3</v>
      </c>
      <c r="H52" s="10">
        <v>2241.3</v>
      </c>
      <c r="I52" s="11"/>
      <c r="J52" s="11"/>
      <c r="K52" s="32"/>
    </row>
    <row r="53" spans="1:11" ht="31.5" hidden="1">
      <c r="A53" s="39" t="s">
        <v>177</v>
      </c>
      <c r="B53" s="12" t="s">
        <v>33</v>
      </c>
      <c r="C53" s="12" t="s">
        <v>67</v>
      </c>
      <c r="D53" s="12" t="s">
        <v>68</v>
      </c>
      <c r="E53" s="12" t="s">
        <v>189</v>
      </c>
      <c r="F53" s="12" t="s">
        <v>71</v>
      </c>
      <c r="G53" s="11">
        <f t="shared" si="3"/>
        <v>0</v>
      </c>
      <c r="H53" s="10"/>
      <c r="I53" s="11"/>
      <c r="J53" s="11"/>
      <c r="K53" s="32"/>
    </row>
    <row r="54" spans="1:11" ht="78.75">
      <c r="A54" s="33" t="s">
        <v>12</v>
      </c>
      <c r="B54" s="12" t="s">
        <v>33</v>
      </c>
      <c r="C54" s="12" t="s">
        <v>67</v>
      </c>
      <c r="D54" s="12" t="s">
        <v>68</v>
      </c>
      <c r="E54" s="12" t="s">
        <v>103</v>
      </c>
      <c r="F54" s="12" t="s">
        <v>71</v>
      </c>
      <c r="G54" s="11">
        <f t="shared" si="3"/>
        <v>11960.7</v>
      </c>
      <c r="H54" s="10">
        <v>11960.7</v>
      </c>
      <c r="I54" s="11"/>
      <c r="J54" s="11"/>
      <c r="K54" s="32"/>
    </row>
    <row r="55" spans="1:11" ht="94.5">
      <c r="A55" s="33" t="s">
        <v>155</v>
      </c>
      <c r="B55" s="12" t="s">
        <v>33</v>
      </c>
      <c r="C55" s="12" t="s">
        <v>67</v>
      </c>
      <c r="D55" s="12" t="s">
        <v>68</v>
      </c>
      <c r="E55" s="12" t="s">
        <v>230</v>
      </c>
      <c r="F55" s="12" t="s">
        <v>71</v>
      </c>
      <c r="G55" s="11">
        <f t="shared" si="3"/>
        <v>51</v>
      </c>
      <c r="H55" s="11"/>
      <c r="I55" s="11"/>
      <c r="J55" s="11">
        <v>51</v>
      </c>
      <c r="K55" s="32"/>
    </row>
    <row r="56" spans="1:11" ht="94.5">
      <c r="A56" s="33" t="s">
        <v>271</v>
      </c>
      <c r="B56" s="12" t="s">
        <v>33</v>
      </c>
      <c r="C56" s="12" t="s">
        <v>70</v>
      </c>
      <c r="D56" s="12" t="s">
        <v>62</v>
      </c>
      <c r="E56" s="12" t="s">
        <v>140</v>
      </c>
      <c r="F56" s="12" t="s">
        <v>0</v>
      </c>
      <c r="G56" s="10">
        <f t="shared" si="3"/>
        <v>11492</v>
      </c>
      <c r="H56" s="10"/>
      <c r="I56" s="10"/>
      <c r="J56" s="10"/>
      <c r="K56" s="44">
        <v>11492</v>
      </c>
    </row>
    <row r="57" spans="1:11" ht="120" customHeight="1" hidden="1">
      <c r="A57" s="33" t="s">
        <v>223</v>
      </c>
      <c r="B57" s="12" t="s">
        <v>33</v>
      </c>
      <c r="C57" s="12" t="s">
        <v>70</v>
      </c>
      <c r="D57" s="12" t="s">
        <v>62</v>
      </c>
      <c r="E57" s="12" t="s">
        <v>222</v>
      </c>
      <c r="F57" s="12" t="s">
        <v>0</v>
      </c>
      <c r="G57" s="11">
        <f t="shared" si="3"/>
        <v>0</v>
      </c>
      <c r="H57" s="11"/>
      <c r="I57" s="11"/>
      <c r="J57" s="11"/>
      <c r="K57" s="44"/>
    </row>
    <row r="58" spans="1:11" ht="78.75">
      <c r="A58" s="40" t="s">
        <v>210</v>
      </c>
      <c r="B58" s="21"/>
      <c r="C58" s="21"/>
      <c r="D58" s="21"/>
      <c r="E58" s="21"/>
      <c r="F58" s="21"/>
      <c r="G58" s="25">
        <f>SUM(G59:G81)</f>
        <v>191152</v>
      </c>
      <c r="H58" s="25">
        <f>SUM(H59:H81)</f>
        <v>154879.59999999998</v>
      </c>
      <c r="I58" s="25">
        <f>SUM(I59:I81)</f>
        <v>7657</v>
      </c>
      <c r="J58" s="25">
        <f>SUM(J59:J81)</f>
        <v>35653.399999999994</v>
      </c>
      <c r="K58" s="41">
        <f>SUM(K59:K81)</f>
        <v>619</v>
      </c>
    </row>
    <row r="59" spans="1:11" ht="78.75">
      <c r="A59" s="33" t="s">
        <v>282</v>
      </c>
      <c r="B59" s="12" t="s">
        <v>34</v>
      </c>
      <c r="C59" s="12" t="s">
        <v>72</v>
      </c>
      <c r="D59" s="12" t="s">
        <v>61</v>
      </c>
      <c r="E59" s="12" t="s">
        <v>283</v>
      </c>
      <c r="F59" s="12" t="s">
        <v>57</v>
      </c>
      <c r="G59" s="11">
        <f t="shared" si="3"/>
        <v>62</v>
      </c>
      <c r="H59" s="10">
        <v>62</v>
      </c>
      <c r="I59" s="10"/>
      <c r="J59" s="55"/>
      <c r="K59" s="56"/>
    </row>
    <row r="60" spans="1:11" ht="31.5">
      <c r="A60" s="34" t="s">
        <v>9</v>
      </c>
      <c r="B60" s="9" t="s">
        <v>34</v>
      </c>
      <c r="C60" s="14" t="s">
        <v>68</v>
      </c>
      <c r="D60" s="14" t="s">
        <v>60</v>
      </c>
      <c r="E60" s="14" t="s">
        <v>104</v>
      </c>
      <c r="F60" s="14" t="s">
        <v>71</v>
      </c>
      <c r="G60" s="11">
        <f t="shared" si="3"/>
        <v>58632.5</v>
      </c>
      <c r="H60" s="10">
        <v>58632.5</v>
      </c>
      <c r="I60" s="11"/>
      <c r="J60" s="11"/>
      <c r="K60" s="32"/>
    </row>
    <row r="61" spans="1:11" ht="32.25" customHeight="1" hidden="1">
      <c r="A61" s="34" t="s">
        <v>14</v>
      </c>
      <c r="B61" s="9" t="s">
        <v>34</v>
      </c>
      <c r="C61" s="14" t="s">
        <v>68</v>
      </c>
      <c r="D61" s="14" t="s">
        <v>60</v>
      </c>
      <c r="E61" s="14" t="s">
        <v>144</v>
      </c>
      <c r="F61" s="14" t="s">
        <v>71</v>
      </c>
      <c r="G61" s="11">
        <f t="shared" si="3"/>
        <v>0</v>
      </c>
      <c r="H61" s="10"/>
      <c r="I61" s="11"/>
      <c r="J61" s="11"/>
      <c r="K61" s="44"/>
    </row>
    <row r="62" spans="1:11" ht="33" customHeight="1">
      <c r="A62" s="34" t="s">
        <v>28</v>
      </c>
      <c r="B62" s="13" t="s">
        <v>34</v>
      </c>
      <c r="C62" s="14" t="s">
        <v>68</v>
      </c>
      <c r="D62" s="14" t="s">
        <v>60</v>
      </c>
      <c r="E62" s="14" t="s">
        <v>145</v>
      </c>
      <c r="F62" s="14" t="s">
        <v>71</v>
      </c>
      <c r="G62" s="10">
        <f t="shared" si="3"/>
        <v>619</v>
      </c>
      <c r="H62" s="10"/>
      <c r="I62" s="10"/>
      <c r="J62" s="10"/>
      <c r="K62" s="44">
        <v>619</v>
      </c>
    </row>
    <row r="63" spans="1:11" ht="21" customHeight="1">
      <c r="A63" s="34" t="s">
        <v>156</v>
      </c>
      <c r="B63" s="9" t="s">
        <v>34</v>
      </c>
      <c r="C63" s="14" t="s">
        <v>68</v>
      </c>
      <c r="D63" s="14" t="s">
        <v>60</v>
      </c>
      <c r="E63" s="14" t="s">
        <v>231</v>
      </c>
      <c r="F63" s="14" t="s">
        <v>71</v>
      </c>
      <c r="G63" s="11">
        <f t="shared" si="3"/>
        <v>6757</v>
      </c>
      <c r="H63" s="10"/>
      <c r="I63" s="11"/>
      <c r="J63" s="11">
        <v>6757</v>
      </c>
      <c r="K63" s="32"/>
    </row>
    <row r="64" spans="1:11" ht="21" customHeight="1">
      <c r="A64" s="34" t="s">
        <v>174</v>
      </c>
      <c r="B64" s="9" t="s">
        <v>34</v>
      </c>
      <c r="C64" s="14" t="s">
        <v>68</v>
      </c>
      <c r="D64" s="14" t="s">
        <v>60</v>
      </c>
      <c r="E64" s="14" t="s">
        <v>172</v>
      </c>
      <c r="F64" s="14" t="s">
        <v>71</v>
      </c>
      <c r="G64" s="11">
        <f t="shared" si="3"/>
        <v>15398.4</v>
      </c>
      <c r="H64" s="10">
        <v>15398.4</v>
      </c>
      <c r="I64" s="11"/>
      <c r="J64" s="11"/>
      <c r="K64" s="32"/>
    </row>
    <row r="65" spans="1:11" ht="21" customHeight="1">
      <c r="A65" s="42" t="s">
        <v>173</v>
      </c>
      <c r="B65" s="9" t="s">
        <v>34</v>
      </c>
      <c r="C65" s="15" t="s">
        <v>68</v>
      </c>
      <c r="D65" s="15" t="s">
        <v>61</v>
      </c>
      <c r="E65" s="14" t="s">
        <v>104</v>
      </c>
      <c r="F65" s="15" t="s">
        <v>71</v>
      </c>
      <c r="G65" s="11">
        <f t="shared" si="3"/>
        <v>13401.6</v>
      </c>
      <c r="H65" s="10">
        <v>13401.6</v>
      </c>
      <c r="I65" s="11"/>
      <c r="J65" s="11"/>
      <c r="K65" s="32"/>
    </row>
    <row r="66" spans="1:11" ht="31.5">
      <c r="A66" s="42" t="s">
        <v>54</v>
      </c>
      <c r="B66" s="9" t="s">
        <v>34</v>
      </c>
      <c r="C66" s="15" t="s">
        <v>68</v>
      </c>
      <c r="D66" s="15" t="s">
        <v>61</v>
      </c>
      <c r="E66" s="15" t="s">
        <v>105</v>
      </c>
      <c r="F66" s="15" t="s">
        <v>71</v>
      </c>
      <c r="G66" s="11">
        <f t="shared" si="3"/>
        <v>4281.6</v>
      </c>
      <c r="H66" s="10">
        <v>4281.6</v>
      </c>
      <c r="I66" s="11"/>
      <c r="J66" s="11"/>
      <c r="K66" s="32"/>
    </row>
    <row r="67" spans="1:11" ht="31.5">
      <c r="A67" s="34" t="s">
        <v>273</v>
      </c>
      <c r="B67" s="9" t="s">
        <v>34</v>
      </c>
      <c r="C67" s="15" t="s">
        <v>68</v>
      </c>
      <c r="D67" s="15" t="s">
        <v>61</v>
      </c>
      <c r="E67" s="14" t="s">
        <v>231</v>
      </c>
      <c r="F67" s="15" t="s">
        <v>71</v>
      </c>
      <c r="G67" s="11">
        <f t="shared" si="3"/>
        <v>11184.3</v>
      </c>
      <c r="H67" s="11"/>
      <c r="I67" s="11"/>
      <c r="J67" s="11">
        <v>11184.3</v>
      </c>
      <c r="K67" s="32"/>
    </row>
    <row r="68" spans="1:11" ht="47.25" hidden="1">
      <c r="A68" s="42" t="s">
        <v>26</v>
      </c>
      <c r="B68" s="9" t="s">
        <v>34</v>
      </c>
      <c r="C68" s="14" t="s">
        <v>68</v>
      </c>
      <c r="D68" s="14" t="s">
        <v>61</v>
      </c>
      <c r="E68" s="14" t="s">
        <v>171</v>
      </c>
      <c r="F68" s="14" t="s">
        <v>71</v>
      </c>
      <c r="G68" s="11">
        <f>SUM(H68:K68)-I68</f>
        <v>0</v>
      </c>
      <c r="H68" s="11"/>
      <c r="I68" s="11"/>
      <c r="J68" s="11"/>
      <c r="K68" s="44"/>
    </row>
    <row r="69" spans="1:11" ht="126" hidden="1">
      <c r="A69" s="34" t="s">
        <v>201</v>
      </c>
      <c r="B69" s="9" t="s">
        <v>34</v>
      </c>
      <c r="C69" s="15" t="s">
        <v>68</v>
      </c>
      <c r="D69" s="15" t="s">
        <v>61</v>
      </c>
      <c r="E69" s="14" t="s">
        <v>194</v>
      </c>
      <c r="F69" s="15" t="s">
        <v>71</v>
      </c>
      <c r="G69" s="11">
        <f t="shared" si="3"/>
        <v>0</v>
      </c>
      <c r="H69" s="18">
        <f>I69</f>
        <v>0</v>
      </c>
      <c r="I69" s="10"/>
      <c r="J69" s="11"/>
      <c r="K69" s="32"/>
    </row>
    <row r="70" spans="1:11" ht="21" customHeight="1">
      <c r="A70" s="34" t="s">
        <v>157</v>
      </c>
      <c r="B70" s="9" t="s">
        <v>34</v>
      </c>
      <c r="C70" s="15" t="s">
        <v>68</v>
      </c>
      <c r="D70" s="15" t="s">
        <v>61</v>
      </c>
      <c r="E70" s="15" t="s">
        <v>232</v>
      </c>
      <c r="F70" s="15" t="s">
        <v>71</v>
      </c>
      <c r="G70" s="11">
        <f t="shared" si="3"/>
        <v>17539.9</v>
      </c>
      <c r="H70" s="11"/>
      <c r="I70" s="11"/>
      <c r="J70" s="11">
        <v>17539.9</v>
      </c>
      <c r="K70" s="32"/>
    </row>
    <row r="71" spans="1:11" ht="126" hidden="1">
      <c r="A71" s="34" t="s">
        <v>201</v>
      </c>
      <c r="B71" s="9" t="s">
        <v>34</v>
      </c>
      <c r="C71" s="15" t="s">
        <v>68</v>
      </c>
      <c r="D71" s="15" t="s">
        <v>61</v>
      </c>
      <c r="E71" s="15" t="s">
        <v>195</v>
      </c>
      <c r="F71" s="15" t="s">
        <v>71</v>
      </c>
      <c r="G71" s="11">
        <f t="shared" si="3"/>
        <v>0</v>
      </c>
      <c r="H71" s="18">
        <f>I71</f>
        <v>0</v>
      </c>
      <c r="I71" s="10"/>
      <c r="J71" s="11"/>
      <c r="K71" s="32"/>
    </row>
    <row r="72" spans="1:11" ht="33" customHeight="1">
      <c r="A72" s="42" t="s">
        <v>175</v>
      </c>
      <c r="B72" s="9" t="s">
        <v>34</v>
      </c>
      <c r="C72" s="15" t="s">
        <v>68</v>
      </c>
      <c r="D72" s="15" t="s">
        <v>72</v>
      </c>
      <c r="E72" s="14" t="s">
        <v>104</v>
      </c>
      <c r="F72" s="15" t="s">
        <v>71</v>
      </c>
      <c r="G72" s="11">
        <f t="shared" si="3"/>
        <v>2444.1</v>
      </c>
      <c r="H72" s="10">
        <v>2444.1</v>
      </c>
      <c r="I72" s="11"/>
      <c r="J72" s="11"/>
      <c r="K72" s="32"/>
    </row>
    <row r="73" spans="1:11" ht="21" customHeight="1">
      <c r="A73" s="42" t="s">
        <v>176</v>
      </c>
      <c r="B73" s="9" t="s">
        <v>34</v>
      </c>
      <c r="C73" s="15" t="s">
        <v>68</v>
      </c>
      <c r="D73" s="15" t="s">
        <v>62</v>
      </c>
      <c r="E73" s="14" t="s">
        <v>104</v>
      </c>
      <c r="F73" s="15" t="s">
        <v>71</v>
      </c>
      <c r="G73" s="11">
        <f t="shared" si="3"/>
        <v>47079.8</v>
      </c>
      <c r="H73" s="10">
        <v>47079.8</v>
      </c>
      <c r="I73" s="11"/>
      <c r="J73" s="11"/>
      <c r="K73" s="32"/>
    </row>
    <row r="74" spans="1:11" ht="63">
      <c r="A74" s="34" t="s">
        <v>24</v>
      </c>
      <c r="B74" s="13" t="s">
        <v>34</v>
      </c>
      <c r="C74" s="14" t="s">
        <v>68</v>
      </c>
      <c r="D74" s="14" t="s">
        <v>62</v>
      </c>
      <c r="E74" s="14" t="s">
        <v>170</v>
      </c>
      <c r="F74" s="14" t="s">
        <v>71</v>
      </c>
      <c r="G74" s="10">
        <f t="shared" si="3"/>
        <v>5232</v>
      </c>
      <c r="H74" s="10">
        <f>I74</f>
        <v>5232</v>
      </c>
      <c r="I74" s="10">
        <v>5232</v>
      </c>
      <c r="J74" s="10"/>
      <c r="K74" s="44"/>
    </row>
    <row r="75" spans="1:11" ht="78.75">
      <c r="A75" s="33" t="s">
        <v>12</v>
      </c>
      <c r="B75" s="13" t="s">
        <v>34</v>
      </c>
      <c r="C75" s="13" t="s">
        <v>68</v>
      </c>
      <c r="D75" s="13" t="s">
        <v>70</v>
      </c>
      <c r="E75" s="13" t="s">
        <v>103</v>
      </c>
      <c r="F75" s="13" t="s">
        <v>71</v>
      </c>
      <c r="G75" s="11">
        <f t="shared" si="3"/>
        <v>3126.8</v>
      </c>
      <c r="H75" s="10">
        <v>3126.8</v>
      </c>
      <c r="I75" s="11"/>
      <c r="J75" s="11"/>
      <c r="K75" s="32"/>
    </row>
    <row r="76" spans="1:11" ht="47.25">
      <c r="A76" s="33" t="s">
        <v>275</v>
      </c>
      <c r="B76" s="13" t="s">
        <v>34</v>
      </c>
      <c r="C76" s="13" t="s">
        <v>68</v>
      </c>
      <c r="D76" s="13" t="s">
        <v>70</v>
      </c>
      <c r="E76" s="13" t="s">
        <v>106</v>
      </c>
      <c r="F76" s="13" t="s">
        <v>71</v>
      </c>
      <c r="G76" s="11">
        <f t="shared" si="3"/>
        <v>1196.4</v>
      </c>
      <c r="H76" s="10">
        <v>1196.4</v>
      </c>
      <c r="I76" s="11"/>
      <c r="J76" s="11"/>
      <c r="K76" s="32"/>
    </row>
    <row r="77" spans="1:11" ht="50.25" customHeight="1">
      <c r="A77" s="33" t="s">
        <v>274</v>
      </c>
      <c r="B77" s="13" t="s">
        <v>34</v>
      </c>
      <c r="C77" s="13" t="s">
        <v>68</v>
      </c>
      <c r="D77" s="13" t="s">
        <v>70</v>
      </c>
      <c r="E77" s="13" t="s">
        <v>233</v>
      </c>
      <c r="F77" s="13" t="s">
        <v>71</v>
      </c>
      <c r="G77" s="11">
        <f t="shared" si="3"/>
        <v>172.2</v>
      </c>
      <c r="H77" s="11"/>
      <c r="I77" s="11"/>
      <c r="J77" s="11">
        <v>172.2</v>
      </c>
      <c r="K77" s="32"/>
    </row>
    <row r="78" spans="1:11" ht="48.75" customHeight="1" hidden="1">
      <c r="A78" s="33" t="s">
        <v>78</v>
      </c>
      <c r="B78" s="13" t="s">
        <v>34</v>
      </c>
      <c r="C78" s="13" t="s">
        <v>68</v>
      </c>
      <c r="D78" s="13" t="s">
        <v>70</v>
      </c>
      <c r="E78" s="13" t="s">
        <v>107</v>
      </c>
      <c r="F78" s="13" t="s">
        <v>66</v>
      </c>
      <c r="G78" s="11">
        <f t="shared" si="3"/>
        <v>0</v>
      </c>
      <c r="H78" s="11"/>
      <c r="I78" s="11"/>
      <c r="J78" s="11"/>
      <c r="K78" s="32"/>
    </row>
    <row r="79" spans="1:11" ht="63" hidden="1">
      <c r="A79" s="33" t="s">
        <v>128</v>
      </c>
      <c r="B79" s="13" t="s">
        <v>34</v>
      </c>
      <c r="C79" s="13" t="s">
        <v>68</v>
      </c>
      <c r="D79" s="13" t="s">
        <v>70</v>
      </c>
      <c r="E79" s="13" t="s">
        <v>108</v>
      </c>
      <c r="F79" s="13" t="s">
        <v>66</v>
      </c>
      <c r="G79" s="11">
        <f t="shared" si="3"/>
        <v>0</v>
      </c>
      <c r="H79" s="11"/>
      <c r="I79" s="11"/>
      <c r="J79" s="11"/>
      <c r="K79" s="32"/>
    </row>
    <row r="80" spans="1:11" ht="83.25" customHeight="1">
      <c r="A80" s="33" t="s">
        <v>263</v>
      </c>
      <c r="B80" s="13" t="s">
        <v>34</v>
      </c>
      <c r="C80" s="12" t="s">
        <v>68</v>
      </c>
      <c r="D80" s="12" t="s">
        <v>70</v>
      </c>
      <c r="E80" s="12" t="s">
        <v>264</v>
      </c>
      <c r="F80" s="12" t="s">
        <v>168</v>
      </c>
      <c r="G80" s="10">
        <f t="shared" si="3"/>
        <v>2425</v>
      </c>
      <c r="H80" s="10">
        <f>I80</f>
        <v>2425</v>
      </c>
      <c r="I80" s="10">
        <v>2425</v>
      </c>
      <c r="J80" s="10"/>
      <c r="K80" s="44"/>
    </row>
    <row r="81" spans="1:11" ht="69" customHeight="1">
      <c r="A81" s="42" t="s">
        <v>281</v>
      </c>
      <c r="B81" s="9" t="s">
        <v>34</v>
      </c>
      <c r="C81" s="15" t="s">
        <v>68</v>
      </c>
      <c r="D81" s="15" t="s">
        <v>70</v>
      </c>
      <c r="E81" s="15" t="s">
        <v>254</v>
      </c>
      <c r="F81" s="15" t="s">
        <v>57</v>
      </c>
      <c r="G81" s="11">
        <f t="shared" si="3"/>
        <v>1599.4</v>
      </c>
      <c r="H81" s="11">
        <v>1599.4</v>
      </c>
      <c r="I81" s="11"/>
      <c r="J81" s="11"/>
      <c r="K81" s="32"/>
    </row>
    <row r="82" spans="1:11" ht="31.5">
      <c r="A82" s="40" t="s">
        <v>211</v>
      </c>
      <c r="B82" s="21"/>
      <c r="C82" s="21"/>
      <c r="D82" s="21"/>
      <c r="E82" s="21"/>
      <c r="F82" s="21"/>
      <c r="G82" s="24">
        <f>SUM(G83:G87)</f>
        <v>7984.8</v>
      </c>
      <c r="H82" s="24">
        <f>SUM(H83:H87)</f>
        <v>7984.8</v>
      </c>
      <c r="I82" s="24">
        <f>SUM(I83:I87)</f>
        <v>0</v>
      </c>
      <c r="J82" s="24">
        <f>SUM(J83:J87)</f>
        <v>0</v>
      </c>
      <c r="K82" s="30">
        <f>SUM(K83:K87)</f>
        <v>0</v>
      </c>
    </row>
    <row r="83" spans="1:11" ht="15.75">
      <c r="A83" s="45" t="s">
        <v>39</v>
      </c>
      <c r="B83" s="13" t="s">
        <v>35</v>
      </c>
      <c r="C83" s="13" t="s">
        <v>60</v>
      </c>
      <c r="D83" s="13" t="s">
        <v>61</v>
      </c>
      <c r="E83" s="13" t="s">
        <v>93</v>
      </c>
      <c r="F83" s="13" t="s">
        <v>57</v>
      </c>
      <c r="G83" s="11">
        <f t="shared" si="3"/>
        <v>702</v>
      </c>
      <c r="H83" s="59">
        <v>702</v>
      </c>
      <c r="I83" s="57"/>
      <c r="J83" s="57"/>
      <c r="K83" s="58"/>
    </row>
    <row r="84" spans="1:11" ht="15.75">
      <c r="A84" s="31" t="s">
        <v>1</v>
      </c>
      <c r="B84" s="9" t="s">
        <v>35</v>
      </c>
      <c r="C84" s="9" t="s">
        <v>60</v>
      </c>
      <c r="D84" s="9" t="s">
        <v>72</v>
      </c>
      <c r="E84" s="9" t="s">
        <v>94</v>
      </c>
      <c r="F84" s="9" t="s">
        <v>57</v>
      </c>
      <c r="G84" s="11">
        <f t="shared" si="3"/>
        <v>5002.8</v>
      </c>
      <c r="H84" s="10">
        <v>5002.8</v>
      </c>
      <c r="I84" s="10"/>
      <c r="J84" s="11"/>
      <c r="K84" s="32"/>
    </row>
    <row r="85" spans="1:11" ht="31.5">
      <c r="A85" s="31" t="s">
        <v>40</v>
      </c>
      <c r="B85" s="9" t="s">
        <v>35</v>
      </c>
      <c r="C85" s="9" t="s">
        <v>60</v>
      </c>
      <c r="D85" s="9" t="s">
        <v>72</v>
      </c>
      <c r="E85" s="9" t="s">
        <v>109</v>
      </c>
      <c r="F85" s="9" t="s">
        <v>57</v>
      </c>
      <c r="G85" s="11">
        <f t="shared" si="3"/>
        <v>1320</v>
      </c>
      <c r="H85" s="10">
        <v>1320</v>
      </c>
      <c r="I85" s="10"/>
      <c r="J85" s="11"/>
      <c r="K85" s="32"/>
    </row>
    <row r="86" spans="1:11" ht="31.5">
      <c r="A86" s="31" t="s">
        <v>270</v>
      </c>
      <c r="B86" s="9" t="s">
        <v>35</v>
      </c>
      <c r="C86" s="9" t="s">
        <v>60</v>
      </c>
      <c r="D86" s="9" t="s">
        <v>64</v>
      </c>
      <c r="E86" s="9" t="s">
        <v>95</v>
      </c>
      <c r="F86" s="9" t="s">
        <v>57</v>
      </c>
      <c r="G86" s="11">
        <f t="shared" si="3"/>
        <v>960</v>
      </c>
      <c r="H86" s="10">
        <v>960</v>
      </c>
      <c r="I86" s="10"/>
      <c r="J86" s="11"/>
      <c r="K86" s="32"/>
    </row>
    <row r="87" spans="1:11" ht="35.25" customHeight="1" hidden="1">
      <c r="A87" s="31"/>
      <c r="B87" s="9"/>
      <c r="C87" s="9"/>
      <c r="D87" s="9"/>
      <c r="E87" s="9"/>
      <c r="F87" s="9"/>
      <c r="G87" s="11"/>
      <c r="H87" s="10"/>
      <c r="I87" s="10"/>
      <c r="J87" s="11"/>
      <c r="K87" s="32"/>
    </row>
    <row r="88" spans="1:11" ht="47.25">
      <c r="A88" s="40" t="s">
        <v>212</v>
      </c>
      <c r="B88" s="23"/>
      <c r="C88" s="23"/>
      <c r="D88" s="23"/>
      <c r="E88" s="23"/>
      <c r="F88" s="23"/>
      <c r="G88" s="25">
        <f>SUM(G89:G91)</f>
        <v>18740.7</v>
      </c>
      <c r="H88" s="25">
        <f>SUM(H89:H91)</f>
        <v>17540.7</v>
      </c>
      <c r="I88" s="25">
        <f>SUM(I89:I91)</f>
        <v>0</v>
      </c>
      <c r="J88" s="25">
        <f>SUM(J89:J91)</f>
        <v>1200</v>
      </c>
      <c r="K88" s="41">
        <f>SUM(K89:K91)</f>
        <v>0</v>
      </c>
    </row>
    <row r="89" spans="1:11" ht="51.75" customHeight="1">
      <c r="A89" s="34" t="s">
        <v>276</v>
      </c>
      <c r="B89" s="9" t="s">
        <v>191</v>
      </c>
      <c r="C89" s="9" t="s">
        <v>69</v>
      </c>
      <c r="D89" s="9" t="s">
        <v>60</v>
      </c>
      <c r="E89" s="9" t="s">
        <v>192</v>
      </c>
      <c r="F89" s="9" t="s">
        <v>71</v>
      </c>
      <c r="G89" s="11">
        <f>SUM(H89:K89)-I89</f>
        <v>17540.7</v>
      </c>
      <c r="H89" s="10">
        <v>17540.7</v>
      </c>
      <c r="I89" s="10"/>
      <c r="J89" s="11"/>
      <c r="K89" s="32"/>
    </row>
    <row r="90" spans="1:11" ht="48" customHeight="1">
      <c r="A90" s="34" t="s">
        <v>277</v>
      </c>
      <c r="B90" s="9" t="s">
        <v>191</v>
      </c>
      <c r="C90" s="9" t="s">
        <v>69</v>
      </c>
      <c r="D90" s="9" t="s">
        <v>60</v>
      </c>
      <c r="E90" s="9" t="s">
        <v>193</v>
      </c>
      <c r="F90" s="9" t="s">
        <v>71</v>
      </c>
      <c r="G90" s="11">
        <f>SUM(H90:K90)-I90</f>
        <v>1200</v>
      </c>
      <c r="H90" s="10"/>
      <c r="I90" s="10"/>
      <c r="J90" s="11">
        <v>1200</v>
      </c>
      <c r="K90" s="32"/>
    </row>
    <row r="91" spans="1:11" ht="48" customHeight="1" hidden="1">
      <c r="A91" s="43" t="s">
        <v>226</v>
      </c>
      <c r="B91" s="9" t="s">
        <v>191</v>
      </c>
      <c r="C91" s="14" t="s">
        <v>62</v>
      </c>
      <c r="D91" s="14" t="s">
        <v>60</v>
      </c>
      <c r="E91" s="14" t="s">
        <v>224</v>
      </c>
      <c r="F91" s="14" t="s">
        <v>76</v>
      </c>
      <c r="G91" s="11">
        <f>SUM(H91:K91)-I91</f>
        <v>0</v>
      </c>
      <c r="H91" s="11">
        <f>I91</f>
        <v>0</v>
      </c>
      <c r="I91" s="10"/>
      <c r="J91" s="11"/>
      <c r="K91" s="32"/>
    </row>
    <row r="92" spans="1:11" ht="63">
      <c r="A92" s="29" t="s">
        <v>213</v>
      </c>
      <c r="B92" s="22"/>
      <c r="C92" s="22"/>
      <c r="D92" s="22"/>
      <c r="E92" s="22"/>
      <c r="F92" s="22"/>
      <c r="G92" s="24">
        <f>SUM(G93:G109)</f>
        <v>81440.00000000001</v>
      </c>
      <c r="H92" s="24">
        <f>SUM(H93:H109)</f>
        <v>73168</v>
      </c>
      <c r="I92" s="24">
        <f>SUM(I93:I109)</f>
        <v>143</v>
      </c>
      <c r="J92" s="24">
        <f>SUM(J93:J109)</f>
        <v>6969.000000000001</v>
      </c>
      <c r="K92" s="30">
        <f>SUM(K93:K109)</f>
        <v>1303</v>
      </c>
    </row>
    <row r="93" spans="1:11" ht="78.75">
      <c r="A93" s="33" t="s">
        <v>282</v>
      </c>
      <c r="B93" s="12" t="s">
        <v>36</v>
      </c>
      <c r="C93" s="12" t="s">
        <v>72</v>
      </c>
      <c r="D93" s="12" t="s">
        <v>61</v>
      </c>
      <c r="E93" s="12" t="s">
        <v>283</v>
      </c>
      <c r="F93" s="12" t="s">
        <v>57</v>
      </c>
      <c r="G93" s="11">
        <f t="shared" si="3"/>
        <v>31</v>
      </c>
      <c r="H93" s="59">
        <v>31</v>
      </c>
      <c r="I93" s="59"/>
      <c r="J93" s="57"/>
      <c r="K93" s="58"/>
    </row>
    <row r="94" spans="1:11" ht="24.75" customHeight="1">
      <c r="A94" s="36" t="s">
        <v>5</v>
      </c>
      <c r="B94" s="9" t="s">
        <v>36</v>
      </c>
      <c r="C94" s="12" t="s">
        <v>67</v>
      </c>
      <c r="D94" s="12" t="s">
        <v>61</v>
      </c>
      <c r="E94" s="12" t="s">
        <v>102</v>
      </c>
      <c r="F94" s="12" t="s">
        <v>71</v>
      </c>
      <c r="G94" s="11">
        <f t="shared" si="3"/>
        <v>33376.5</v>
      </c>
      <c r="H94" s="10">
        <f>33459.6-83.1</f>
        <v>33376.5</v>
      </c>
      <c r="I94" s="11"/>
      <c r="J94" s="11"/>
      <c r="K94" s="32"/>
    </row>
    <row r="95" spans="1:11" ht="63">
      <c r="A95" s="33" t="s">
        <v>25</v>
      </c>
      <c r="B95" s="12" t="s">
        <v>36</v>
      </c>
      <c r="C95" s="12" t="s">
        <v>67</v>
      </c>
      <c r="D95" s="12" t="s">
        <v>61</v>
      </c>
      <c r="E95" s="12" t="s">
        <v>148</v>
      </c>
      <c r="F95" s="12" t="s">
        <v>71</v>
      </c>
      <c r="G95" s="11">
        <f>SUM(H95:K95)-I95</f>
        <v>1020</v>
      </c>
      <c r="H95" s="10"/>
      <c r="I95" s="11"/>
      <c r="J95" s="11"/>
      <c r="K95" s="44">
        <v>1020</v>
      </c>
    </row>
    <row r="96" spans="1:11" ht="31.5">
      <c r="A96" s="33" t="s">
        <v>154</v>
      </c>
      <c r="B96" s="9" t="s">
        <v>36</v>
      </c>
      <c r="C96" s="12" t="s">
        <v>67</v>
      </c>
      <c r="D96" s="12" t="s">
        <v>61</v>
      </c>
      <c r="E96" s="12" t="s">
        <v>229</v>
      </c>
      <c r="F96" s="12" t="s">
        <v>71</v>
      </c>
      <c r="G96" s="11">
        <f t="shared" si="3"/>
        <v>4851</v>
      </c>
      <c r="H96" s="10"/>
      <c r="I96" s="11"/>
      <c r="J96" s="11">
        <v>4851</v>
      </c>
      <c r="K96" s="32"/>
    </row>
    <row r="97" spans="1:11" ht="47.25">
      <c r="A97" s="34" t="s">
        <v>276</v>
      </c>
      <c r="B97" s="9" t="s">
        <v>36</v>
      </c>
      <c r="C97" s="14" t="s">
        <v>69</v>
      </c>
      <c r="D97" s="14" t="s">
        <v>60</v>
      </c>
      <c r="E97" s="14" t="s">
        <v>110</v>
      </c>
      <c r="F97" s="14" t="s">
        <v>71</v>
      </c>
      <c r="G97" s="11">
        <f t="shared" si="3"/>
        <v>13407.7</v>
      </c>
      <c r="H97" s="10">
        <v>13407.7</v>
      </c>
      <c r="I97" s="11"/>
      <c r="J97" s="11"/>
      <c r="K97" s="32"/>
    </row>
    <row r="98" spans="1:11" ht="62.25" customHeight="1">
      <c r="A98" s="34" t="s">
        <v>277</v>
      </c>
      <c r="B98" s="9" t="s">
        <v>36</v>
      </c>
      <c r="C98" s="14" t="s">
        <v>69</v>
      </c>
      <c r="D98" s="14" t="s">
        <v>60</v>
      </c>
      <c r="E98" s="14" t="s">
        <v>234</v>
      </c>
      <c r="F98" s="14" t="s">
        <v>71</v>
      </c>
      <c r="G98" s="11">
        <f t="shared" si="3"/>
        <v>1379</v>
      </c>
      <c r="H98" s="10"/>
      <c r="I98" s="11"/>
      <c r="J98" s="11">
        <v>1379</v>
      </c>
      <c r="K98" s="32"/>
    </row>
    <row r="99" spans="1:11" ht="22.5" customHeight="1">
      <c r="A99" s="34" t="s">
        <v>16</v>
      </c>
      <c r="B99" s="9" t="s">
        <v>36</v>
      </c>
      <c r="C99" s="14" t="s">
        <v>69</v>
      </c>
      <c r="D99" s="14" t="s">
        <v>60</v>
      </c>
      <c r="E99" s="14" t="s">
        <v>111</v>
      </c>
      <c r="F99" s="14" t="s">
        <v>71</v>
      </c>
      <c r="G99" s="11">
        <f t="shared" si="3"/>
        <v>4676</v>
      </c>
      <c r="H99" s="10">
        <v>4676</v>
      </c>
      <c r="I99" s="11"/>
      <c r="J99" s="11"/>
      <c r="K99" s="32"/>
    </row>
    <row r="100" spans="1:11" ht="31.5">
      <c r="A100" s="34" t="s">
        <v>158</v>
      </c>
      <c r="B100" s="9" t="s">
        <v>36</v>
      </c>
      <c r="C100" s="14" t="s">
        <v>69</v>
      </c>
      <c r="D100" s="14" t="s">
        <v>60</v>
      </c>
      <c r="E100" s="14" t="s">
        <v>235</v>
      </c>
      <c r="F100" s="14" t="s">
        <v>71</v>
      </c>
      <c r="G100" s="11">
        <f t="shared" si="3"/>
        <v>211.1</v>
      </c>
      <c r="H100" s="10"/>
      <c r="I100" s="11"/>
      <c r="J100" s="11">
        <v>211.1</v>
      </c>
      <c r="K100" s="32"/>
    </row>
    <row r="101" spans="1:11" ht="22.5" customHeight="1">
      <c r="A101" s="34" t="s">
        <v>6</v>
      </c>
      <c r="B101" s="9" t="s">
        <v>36</v>
      </c>
      <c r="C101" s="14" t="s">
        <v>69</v>
      </c>
      <c r="D101" s="14" t="s">
        <v>60</v>
      </c>
      <c r="E101" s="14" t="s">
        <v>112</v>
      </c>
      <c r="F101" s="14" t="s">
        <v>71</v>
      </c>
      <c r="G101" s="11">
        <f t="shared" si="3"/>
        <v>13404.9</v>
      </c>
      <c r="H101" s="10">
        <v>13404.9</v>
      </c>
      <c r="I101" s="11"/>
      <c r="J101" s="11"/>
      <c r="K101" s="32"/>
    </row>
    <row r="102" spans="1:11" ht="19.5" customHeight="1">
      <c r="A102" s="34" t="s">
        <v>159</v>
      </c>
      <c r="B102" s="9" t="s">
        <v>36</v>
      </c>
      <c r="C102" s="14" t="s">
        <v>69</v>
      </c>
      <c r="D102" s="14" t="s">
        <v>60</v>
      </c>
      <c r="E102" s="14" t="s">
        <v>236</v>
      </c>
      <c r="F102" s="14" t="s">
        <v>71</v>
      </c>
      <c r="G102" s="11">
        <f t="shared" si="3"/>
        <v>315.8</v>
      </c>
      <c r="H102" s="10"/>
      <c r="I102" s="11"/>
      <c r="J102" s="11">
        <v>315.8</v>
      </c>
      <c r="K102" s="32"/>
    </row>
    <row r="103" spans="1:11" ht="34.5" customHeight="1">
      <c r="A103" s="34" t="s">
        <v>85</v>
      </c>
      <c r="B103" s="13" t="s">
        <v>36</v>
      </c>
      <c r="C103" s="14" t="s">
        <v>69</v>
      </c>
      <c r="D103" s="14" t="s">
        <v>60</v>
      </c>
      <c r="E103" s="14" t="s">
        <v>149</v>
      </c>
      <c r="F103" s="14" t="s">
        <v>71</v>
      </c>
      <c r="G103" s="10">
        <f>SUM(H103:K103)-I103</f>
        <v>283</v>
      </c>
      <c r="H103" s="10">
        <f>I103</f>
        <v>0</v>
      </c>
      <c r="I103" s="10"/>
      <c r="J103" s="10"/>
      <c r="K103" s="44">
        <v>283</v>
      </c>
    </row>
    <row r="104" spans="1:11" ht="85.5" customHeight="1">
      <c r="A104" s="34" t="s">
        <v>260</v>
      </c>
      <c r="B104" s="13" t="s">
        <v>36</v>
      </c>
      <c r="C104" s="14" t="s">
        <v>69</v>
      </c>
      <c r="D104" s="14" t="s">
        <v>60</v>
      </c>
      <c r="E104" s="14" t="s">
        <v>302</v>
      </c>
      <c r="F104" s="14" t="s">
        <v>71</v>
      </c>
      <c r="G104" s="10">
        <f>SUM(H104:K104)-I104</f>
        <v>143</v>
      </c>
      <c r="H104" s="10">
        <f>I104</f>
        <v>143</v>
      </c>
      <c r="I104" s="10">
        <v>143</v>
      </c>
      <c r="J104" s="10"/>
      <c r="K104" s="44"/>
    </row>
    <row r="105" spans="1:11" ht="47.25">
      <c r="A105" s="34" t="s">
        <v>15</v>
      </c>
      <c r="B105" s="9" t="s">
        <v>36</v>
      </c>
      <c r="C105" s="14" t="s">
        <v>69</v>
      </c>
      <c r="D105" s="14" t="s">
        <v>60</v>
      </c>
      <c r="E105" s="14" t="s">
        <v>113</v>
      </c>
      <c r="F105" s="14" t="s">
        <v>71</v>
      </c>
      <c r="G105" s="11">
        <f t="shared" si="3"/>
        <v>4314.8</v>
      </c>
      <c r="H105" s="10">
        <v>4314.8</v>
      </c>
      <c r="I105" s="11"/>
      <c r="J105" s="11"/>
      <c r="K105" s="32"/>
    </row>
    <row r="106" spans="1:11" ht="63" hidden="1">
      <c r="A106" s="54" t="s">
        <v>248</v>
      </c>
      <c r="B106" s="13" t="s">
        <v>36</v>
      </c>
      <c r="C106" s="14" t="s">
        <v>69</v>
      </c>
      <c r="D106" s="14" t="s">
        <v>60</v>
      </c>
      <c r="E106" s="14" t="s">
        <v>249</v>
      </c>
      <c r="F106" s="14" t="s">
        <v>57</v>
      </c>
      <c r="G106" s="11">
        <f>SUM(H106:K106)-I106</f>
        <v>0</v>
      </c>
      <c r="H106" s="11"/>
      <c r="I106" s="11"/>
      <c r="J106" s="11"/>
      <c r="K106" s="32"/>
    </row>
    <row r="107" spans="1:11" ht="15.75">
      <c r="A107" s="31" t="s">
        <v>1</v>
      </c>
      <c r="B107" s="9" t="s">
        <v>36</v>
      </c>
      <c r="C107" s="9" t="s">
        <v>69</v>
      </c>
      <c r="D107" s="9" t="s">
        <v>73</v>
      </c>
      <c r="E107" s="9" t="s">
        <v>94</v>
      </c>
      <c r="F107" s="9" t="s">
        <v>57</v>
      </c>
      <c r="G107" s="11">
        <f>SUM(H107:K107)-I107</f>
        <v>864.3</v>
      </c>
      <c r="H107" s="10">
        <v>864.3</v>
      </c>
      <c r="I107" s="11"/>
      <c r="J107" s="11"/>
      <c r="K107" s="32"/>
    </row>
    <row r="108" spans="1:11" ht="78.75">
      <c r="A108" s="33" t="s">
        <v>12</v>
      </c>
      <c r="B108" s="9" t="s">
        <v>36</v>
      </c>
      <c r="C108" s="14" t="s">
        <v>69</v>
      </c>
      <c r="D108" s="14" t="s">
        <v>73</v>
      </c>
      <c r="E108" s="14" t="s">
        <v>103</v>
      </c>
      <c r="F108" s="14" t="s">
        <v>71</v>
      </c>
      <c r="G108" s="11">
        <f t="shared" si="3"/>
        <v>2949.8</v>
      </c>
      <c r="H108" s="10">
        <v>2949.8</v>
      </c>
      <c r="I108" s="11"/>
      <c r="J108" s="11"/>
      <c r="K108" s="32"/>
    </row>
    <row r="109" spans="1:11" ht="94.5">
      <c r="A109" s="33" t="s">
        <v>155</v>
      </c>
      <c r="B109" s="9" t="s">
        <v>36</v>
      </c>
      <c r="C109" s="14" t="s">
        <v>69</v>
      </c>
      <c r="D109" s="14" t="s">
        <v>73</v>
      </c>
      <c r="E109" s="14" t="s">
        <v>230</v>
      </c>
      <c r="F109" s="14" t="s">
        <v>71</v>
      </c>
      <c r="G109" s="11">
        <f t="shared" si="3"/>
        <v>212.1</v>
      </c>
      <c r="H109" s="11"/>
      <c r="I109" s="11"/>
      <c r="J109" s="11">
        <v>212.1</v>
      </c>
      <c r="K109" s="32"/>
    </row>
    <row r="110" spans="1:11" ht="47.25">
      <c r="A110" s="40" t="s">
        <v>259</v>
      </c>
      <c r="B110" s="21"/>
      <c r="C110" s="21"/>
      <c r="D110" s="21"/>
      <c r="E110" s="21"/>
      <c r="F110" s="21"/>
      <c r="G110" s="25">
        <f>SUM(G111:G113)</f>
        <v>14650</v>
      </c>
      <c r="H110" s="25">
        <f>SUM(H111:H113)</f>
        <v>12750</v>
      </c>
      <c r="I110" s="25">
        <f>SUM(I111:I113)</f>
        <v>0</v>
      </c>
      <c r="J110" s="25">
        <f>SUM(J111:J113)</f>
        <v>1900</v>
      </c>
      <c r="K110" s="41">
        <f>SUM(K111:K113)</f>
        <v>0</v>
      </c>
    </row>
    <row r="111" spans="1:11" ht="48" customHeight="1" hidden="1">
      <c r="A111" s="54" t="s">
        <v>245</v>
      </c>
      <c r="B111" s="13" t="s">
        <v>37</v>
      </c>
      <c r="C111" s="14" t="s">
        <v>62</v>
      </c>
      <c r="D111" s="14" t="s">
        <v>60</v>
      </c>
      <c r="E111" s="14" t="s">
        <v>224</v>
      </c>
      <c r="F111" s="14" t="s">
        <v>76</v>
      </c>
      <c r="G111" s="11">
        <f t="shared" si="3"/>
        <v>0</v>
      </c>
      <c r="H111" s="10">
        <f>I111</f>
        <v>0</v>
      </c>
      <c r="I111" s="10"/>
      <c r="J111" s="55"/>
      <c r="K111" s="56"/>
    </row>
    <row r="112" spans="1:11" ht="31.5">
      <c r="A112" s="31" t="s">
        <v>2</v>
      </c>
      <c r="B112" s="9" t="s">
        <v>37</v>
      </c>
      <c r="C112" s="9" t="s">
        <v>69</v>
      </c>
      <c r="D112" s="9" t="s">
        <v>60</v>
      </c>
      <c r="E112" s="9" t="s">
        <v>114</v>
      </c>
      <c r="F112" s="9" t="s">
        <v>71</v>
      </c>
      <c r="G112" s="11">
        <f t="shared" si="3"/>
        <v>12750</v>
      </c>
      <c r="H112" s="10">
        <v>12750</v>
      </c>
      <c r="I112" s="11"/>
      <c r="J112" s="11"/>
      <c r="K112" s="32"/>
    </row>
    <row r="113" spans="1:11" ht="47.25">
      <c r="A113" s="31" t="s">
        <v>160</v>
      </c>
      <c r="B113" s="9" t="s">
        <v>37</v>
      </c>
      <c r="C113" s="9" t="s">
        <v>69</v>
      </c>
      <c r="D113" s="9" t="s">
        <v>60</v>
      </c>
      <c r="E113" s="9" t="s">
        <v>237</v>
      </c>
      <c r="F113" s="9" t="s">
        <v>71</v>
      </c>
      <c r="G113" s="11">
        <f t="shared" si="3"/>
        <v>1900</v>
      </c>
      <c r="H113" s="11"/>
      <c r="I113" s="11"/>
      <c r="J113" s="11">
        <v>1900</v>
      </c>
      <c r="K113" s="32"/>
    </row>
    <row r="114" spans="1:11" s="20" customFormat="1" ht="31.5">
      <c r="A114" s="40" t="s">
        <v>214</v>
      </c>
      <c r="B114" s="23"/>
      <c r="C114" s="23"/>
      <c r="D114" s="23"/>
      <c r="E114" s="23"/>
      <c r="F114" s="23"/>
      <c r="G114" s="25">
        <f>SUM(G115:G116)</f>
        <v>2547</v>
      </c>
      <c r="H114" s="25">
        <f>H115+H116</f>
        <v>2547</v>
      </c>
      <c r="I114" s="25">
        <f>I115+I116</f>
        <v>0</v>
      </c>
      <c r="J114" s="25">
        <f>J115+J116</f>
        <v>0</v>
      </c>
      <c r="K114" s="41">
        <f>K115+K116</f>
        <v>0</v>
      </c>
    </row>
    <row r="115" spans="1:11" ht="15.75">
      <c r="A115" s="31" t="s">
        <v>1</v>
      </c>
      <c r="B115" s="9" t="s">
        <v>197</v>
      </c>
      <c r="C115" s="9" t="s">
        <v>60</v>
      </c>
      <c r="D115" s="9" t="s">
        <v>73</v>
      </c>
      <c r="E115" s="9" t="s">
        <v>198</v>
      </c>
      <c r="F115" s="9" t="s">
        <v>57</v>
      </c>
      <c r="G115" s="11">
        <f t="shared" si="3"/>
        <v>1203</v>
      </c>
      <c r="H115" s="10">
        <v>1203</v>
      </c>
      <c r="I115" s="11"/>
      <c r="J115" s="11"/>
      <c r="K115" s="32"/>
    </row>
    <row r="116" spans="1:11" ht="47.25">
      <c r="A116" s="31" t="s">
        <v>199</v>
      </c>
      <c r="B116" s="9" t="s">
        <v>197</v>
      </c>
      <c r="C116" s="9" t="s">
        <v>60</v>
      </c>
      <c r="D116" s="9" t="s">
        <v>73</v>
      </c>
      <c r="E116" s="9" t="s">
        <v>200</v>
      </c>
      <c r="F116" s="9" t="s">
        <v>57</v>
      </c>
      <c r="G116" s="11">
        <f t="shared" si="3"/>
        <v>1344</v>
      </c>
      <c r="H116" s="10">
        <v>1344</v>
      </c>
      <c r="I116" s="11"/>
      <c r="J116" s="11"/>
      <c r="K116" s="32"/>
    </row>
    <row r="117" spans="1:11" ht="47.25">
      <c r="A117" s="40" t="s">
        <v>215</v>
      </c>
      <c r="B117" s="21"/>
      <c r="C117" s="21"/>
      <c r="D117" s="21"/>
      <c r="E117" s="21"/>
      <c r="F117" s="21"/>
      <c r="G117" s="25">
        <f>G118+G120</f>
        <v>3298.4</v>
      </c>
      <c r="H117" s="25">
        <f>H118+H120</f>
        <v>3148.4</v>
      </c>
      <c r="I117" s="25">
        <f>I118+I120</f>
        <v>0</v>
      </c>
      <c r="J117" s="25">
        <f>J118+J120</f>
        <v>150</v>
      </c>
      <c r="K117" s="25">
        <f>K118+K120</f>
        <v>0</v>
      </c>
    </row>
    <row r="118" spans="1:11" ht="31.5">
      <c r="A118" s="31" t="s">
        <v>2</v>
      </c>
      <c r="B118" s="9" t="s">
        <v>38</v>
      </c>
      <c r="C118" s="9" t="s">
        <v>68</v>
      </c>
      <c r="D118" s="9" t="s">
        <v>69</v>
      </c>
      <c r="E118" s="9" t="s">
        <v>115</v>
      </c>
      <c r="F118" s="9" t="s">
        <v>71</v>
      </c>
      <c r="G118" s="11">
        <f t="shared" si="3"/>
        <v>3148.4</v>
      </c>
      <c r="H118" s="10">
        <v>3148.4</v>
      </c>
      <c r="I118" s="11"/>
      <c r="J118" s="11"/>
      <c r="K118" s="32"/>
    </row>
    <row r="119" spans="1:11" ht="31.5">
      <c r="A119" s="31" t="s">
        <v>326</v>
      </c>
      <c r="B119" s="9" t="s">
        <v>38</v>
      </c>
      <c r="C119" s="9" t="s">
        <v>68</v>
      </c>
      <c r="D119" s="9" t="s">
        <v>69</v>
      </c>
      <c r="E119" s="9" t="s">
        <v>115</v>
      </c>
      <c r="F119" s="9" t="s">
        <v>71</v>
      </c>
      <c r="G119" s="11">
        <v>490</v>
      </c>
      <c r="H119" s="10">
        <v>490</v>
      </c>
      <c r="I119" s="11"/>
      <c r="J119" s="11"/>
      <c r="K119" s="32"/>
    </row>
    <row r="120" spans="1:11" ht="47.25">
      <c r="A120" s="31" t="s">
        <v>160</v>
      </c>
      <c r="B120" s="9" t="s">
        <v>38</v>
      </c>
      <c r="C120" s="9" t="s">
        <v>68</v>
      </c>
      <c r="D120" s="9" t="s">
        <v>69</v>
      </c>
      <c r="E120" s="9" t="s">
        <v>238</v>
      </c>
      <c r="F120" s="9" t="s">
        <v>71</v>
      </c>
      <c r="G120" s="11">
        <f t="shared" si="3"/>
        <v>150</v>
      </c>
      <c r="H120" s="11"/>
      <c r="I120" s="11"/>
      <c r="J120" s="11">
        <v>150</v>
      </c>
      <c r="K120" s="32"/>
    </row>
    <row r="121" spans="1:11" ht="63">
      <c r="A121" s="40" t="s">
        <v>216</v>
      </c>
      <c r="B121" s="21"/>
      <c r="C121" s="21"/>
      <c r="D121" s="21"/>
      <c r="E121" s="21"/>
      <c r="F121" s="21"/>
      <c r="G121" s="25">
        <f>SUM(G122:G125)</f>
        <v>5187</v>
      </c>
      <c r="H121" s="25">
        <f>SUM(H122:H125)</f>
        <v>5087</v>
      </c>
      <c r="I121" s="25">
        <f>SUM(I122:I125)</f>
        <v>0</v>
      </c>
      <c r="J121" s="25">
        <f>SUM(J122:J125)</f>
        <v>100</v>
      </c>
      <c r="K121" s="25">
        <f>SUM(K122:K125)</f>
        <v>0</v>
      </c>
    </row>
    <row r="122" spans="1:11" ht="78.75">
      <c r="A122" s="33" t="s">
        <v>282</v>
      </c>
      <c r="B122" s="12" t="s">
        <v>44</v>
      </c>
      <c r="C122" s="12" t="s">
        <v>72</v>
      </c>
      <c r="D122" s="12" t="s">
        <v>61</v>
      </c>
      <c r="E122" s="12" t="s">
        <v>283</v>
      </c>
      <c r="F122" s="12" t="s">
        <v>57</v>
      </c>
      <c r="G122" s="11">
        <f>SUM(H122:K122)-I122</f>
        <v>95</v>
      </c>
      <c r="H122" s="10">
        <v>95</v>
      </c>
      <c r="I122" s="55"/>
      <c r="J122" s="55"/>
      <c r="K122" s="56"/>
    </row>
    <row r="123" spans="1:11" ht="31.5">
      <c r="A123" s="31" t="s">
        <v>30</v>
      </c>
      <c r="B123" s="13" t="s">
        <v>44</v>
      </c>
      <c r="C123" s="9" t="s">
        <v>68</v>
      </c>
      <c r="D123" s="9" t="s">
        <v>69</v>
      </c>
      <c r="E123" s="9" t="s">
        <v>116</v>
      </c>
      <c r="F123" s="9" t="s">
        <v>57</v>
      </c>
      <c r="G123" s="11">
        <f>SUM(H123:K123)-I123</f>
        <v>3816</v>
      </c>
      <c r="H123" s="10">
        <v>3816</v>
      </c>
      <c r="I123" s="10"/>
      <c r="J123" s="10"/>
      <c r="K123" s="44"/>
    </row>
    <row r="124" spans="1:11" ht="31.5">
      <c r="A124" s="31" t="s">
        <v>220</v>
      </c>
      <c r="B124" s="13" t="s">
        <v>44</v>
      </c>
      <c r="C124" s="9" t="s">
        <v>68</v>
      </c>
      <c r="D124" s="9" t="s">
        <v>69</v>
      </c>
      <c r="E124" s="9" t="s">
        <v>221</v>
      </c>
      <c r="F124" s="9" t="s">
        <v>57</v>
      </c>
      <c r="G124" s="11">
        <f>SUM(H124:K124)-I124</f>
        <v>100</v>
      </c>
      <c r="H124" s="10"/>
      <c r="I124" s="10"/>
      <c r="J124" s="10">
        <v>100</v>
      </c>
      <c r="K124" s="44"/>
    </row>
    <row r="125" spans="1:11" ht="15.75">
      <c r="A125" s="34" t="s">
        <v>1</v>
      </c>
      <c r="B125" s="13" t="s">
        <v>44</v>
      </c>
      <c r="C125" s="13" t="s">
        <v>68</v>
      </c>
      <c r="D125" s="13" t="s">
        <v>70</v>
      </c>
      <c r="E125" s="9" t="s">
        <v>94</v>
      </c>
      <c r="F125" s="13" t="s">
        <v>57</v>
      </c>
      <c r="G125" s="11">
        <f>SUM(H125:K125)-I125</f>
        <v>1176</v>
      </c>
      <c r="H125" s="10">
        <v>1176</v>
      </c>
      <c r="I125" s="10"/>
      <c r="J125" s="10"/>
      <c r="K125" s="44"/>
    </row>
    <row r="126" spans="1:11" ht="63">
      <c r="A126" s="40" t="s">
        <v>219</v>
      </c>
      <c r="B126" s="21"/>
      <c r="C126" s="21"/>
      <c r="D126" s="21"/>
      <c r="E126" s="21"/>
      <c r="F126" s="21"/>
      <c r="G126" s="25">
        <f>SUM(G127:G140)</f>
        <v>105573</v>
      </c>
      <c r="H126" s="25">
        <f>SUM(H127:H140)</f>
        <v>105573</v>
      </c>
      <c r="I126" s="25">
        <f>SUM(I127:I140)</f>
        <v>105573</v>
      </c>
      <c r="J126" s="25">
        <f>SUM(J127:J141)</f>
        <v>0</v>
      </c>
      <c r="K126" s="41">
        <f>SUM(K127:K141)</f>
        <v>0</v>
      </c>
    </row>
    <row r="127" spans="1:11" ht="81.75" customHeight="1">
      <c r="A127" s="33" t="s">
        <v>204</v>
      </c>
      <c r="B127" s="13" t="s">
        <v>202</v>
      </c>
      <c r="C127" s="13" t="s">
        <v>62</v>
      </c>
      <c r="D127" s="13" t="s">
        <v>73</v>
      </c>
      <c r="E127" s="13" t="s">
        <v>150</v>
      </c>
      <c r="F127" s="13" t="s">
        <v>71</v>
      </c>
      <c r="G127" s="10">
        <f aca="true" t="shared" si="5" ref="G127:G140">SUM(H127:K127)-I127</f>
        <v>2321</v>
      </c>
      <c r="H127" s="10">
        <f aca="true" t="shared" si="6" ref="H127:H134">I127</f>
        <v>2321</v>
      </c>
      <c r="I127" s="10">
        <v>2321</v>
      </c>
      <c r="J127" s="10"/>
      <c r="K127" s="44"/>
    </row>
    <row r="128" spans="1:11" ht="81.75" customHeight="1">
      <c r="A128" s="33" t="s">
        <v>205</v>
      </c>
      <c r="B128" s="13" t="s">
        <v>202</v>
      </c>
      <c r="C128" s="13" t="s">
        <v>62</v>
      </c>
      <c r="D128" s="13" t="s">
        <v>73</v>
      </c>
      <c r="E128" s="13" t="s">
        <v>206</v>
      </c>
      <c r="F128" s="13" t="s">
        <v>71</v>
      </c>
      <c r="G128" s="10">
        <f t="shared" si="5"/>
        <v>8000</v>
      </c>
      <c r="H128" s="10">
        <f t="shared" si="6"/>
        <v>8000</v>
      </c>
      <c r="I128" s="10">
        <v>8000</v>
      </c>
      <c r="J128" s="10"/>
      <c r="K128" s="44"/>
    </row>
    <row r="129" spans="1:11" ht="33" customHeight="1">
      <c r="A129" s="33" t="s">
        <v>318</v>
      </c>
      <c r="B129" s="13" t="s">
        <v>202</v>
      </c>
      <c r="C129" s="13" t="s">
        <v>63</v>
      </c>
      <c r="D129" s="13" t="s">
        <v>63</v>
      </c>
      <c r="E129" s="13" t="s">
        <v>304</v>
      </c>
      <c r="F129" s="13" t="s">
        <v>126</v>
      </c>
      <c r="G129" s="10">
        <f t="shared" si="5"/>
        <v>225</v>
      </c>
      <c r="H129" s="10">
        <f t="shared" si="6"/>
        <v>225</v>
      </c>
      <c r="I129" s="10">
        <v>225</v>
      </c>
      <c r="J129" s="10"/>
      <c r="K129" s="44"/>
    </row>
    <row r="130" spans="1:11" ht="33" customHeight="1">
      <c r="A130" s="34" t="s">
        <v>266</v>
      </c>
      <c r="B130" s="13" t="s">
        <v>202</v>
      </c>
      <c r="C130" s="13" t="s">
        <v>63</v>
      </c>
      <c r="D130" s="13" t="s">
        <v>63</v>
      </c>
      <c r="E130" s="13" t="s">
        <v>324</v>
      </c>
      <c r="F130" s="13" t="s">
        <v>126</v>
      </c>
      <c r="G130" s="10">
        <f>SUM(H130:K130)-I130</f>
        <v>6500</v>
      </c>
      <c r="H130" s="10">
        <f t="shared" si="6"/>
        <v>6500</v>
      </c>
      <c r="I130" s="10">
        <v>6500</v>
      </c>
      <c r="J130" s="10"/>
      <c r="K130" s="44"/>
    </row>
    <row r="131" spans="1:11" ht="33" customHeight="1">
      <c r="A131" s="34" t="s">
        <v>267</v>
      </c>
      <c r="B131" s="13" t="s">
        <v>268</v>
      </c>
      <c r="C131" s="9" t="s">
        <v>67</v>
      </c>
      <c r="D131" s="9" t="s">
        <v>60</v>
      </c>
      <c r="E131" s="9" t="s">
        <v>304</v>
      </c>
      <c r="F131" s="9" t="s">
        <v>126</v>
      </c>
      <c r="G131" s="10">
        <f>SUM(H131:K131)-I131</f>
        <v>20000</v>
      </c>
      <c r="H131" s="10">
        <f t="shared" si="6"/>
        <v>20000</v>
      </c>
      <c r="I131" s="10">
        <v>20000</v>
      </c>
      <c r="J131" s="10"/>
      <c r="K131" s="44"/>
    </row>
    <row r="132" spans="1:11" ht="83.25" customHeight="1">
      <c r="A132" s="34" t="s">
        <v>278</v>
      </c>
      <c r="B132" s="13" t="s">
        <v>202</v>
      </c>
      <c r="C132" s="13" t="s">
        <v>67</v>
      </c>
      <c r="D132" s="13" t="s">
        <v>61</v>
      </c>
      <c r="E132" s="13" t="s">
        <v>265</v>
      </c>
      <c r="F132" s="13" t="s">
        <v>126</v>
      </c>
      <c r="G132" s="10">
        <f t="shared" si="5"/>
        <v>21000</v>
      </c>
      <c r="H132" s="10">
        <f t="shared" si="6"/>
        <v>21000</v>
      </c>
      <c r="I132" s="10">
        <v>21000</v>
      </c>
      <c r="J132" s="10"/>
      <c r="K132" s="44"/>
    </row>
    <row r="133" spans="1:11" ht="70.5" customHeight="1">
      <c r="A133" s="34" t="s">
        <v>319</v>
      </c>
      <c r="B133" s="13" t="s">
        <v>202</v>
      </c>
      <c r="C133" s="13" t="s">
        <v>67</v>
      </c>
      <c r="D133" s="13" t="s">
        <v>61</v>
      </c>
      <c r="E133" s="13" t="s">
        <v>320</v>
      </c>
      <c r="F133" s="13" t="s">
        <v>57</v>
      </c>
      <c r="G133" s="10">
        <f t="shared" si="5"/>
        <v>9452</v>
      </c>
      <c r="H133" s="10">
        <f t="shared" si="6"/>
        <v>9452</v>
      </c>
      <c r="I133" s="10">
        <v>9452</v>
      </c>
      <c r="J133" s="10"/>
      <c r="K133" s="44"/>
    </row>
    <row r="134" spans="1:11" ht="84.75" customHeight="1">
      <c r="A134" s="34" t="s">
        <v>321</v>
      </c>
      <c r="B134" s="13" t="s">
        <v>202</v>
      </c>
      <c r="C134" s="13" t="s">
        <v>62</v>
      </c>
      <c r="D134" s="13" t="s">
        <v>65</v>
      </c>
      <c r="E134" s="13" t="s">
        <v>325</v>
      </c>
      <c r="F134" s="13" t="s">
        <v>126</v>
      </c>
      <c r="G134" s="10">
        <f>SUM(H134:K134)-I134</f>
        <v>29000</v>
      </c>
      <c r="H134" s="10">
        <f t="shared" si="6"/>
        <v>29000</v>
      </c>
      <c r="I134" s="10">
        <v>29000</v>
      </c>
      <c r="J134" s="10"/>
      <c r="K134" s="44"/>
    </row>
    <row r="135" spans="1:11" ht="65.25" customHeight="1">
      <c r="A135" s="75" t="s">
        <v>279</v>
      </c>
      <c r="B135" s="13" t="s">
        <v>202</v>
      </c>
      <c r="C135" s="13" t="s">
        <v>68</v>
      </c>
      <c r="D135" s="13" t="s">
        <v>70</v>
      </c>
      <c r="E135" s="14" t="s">
        <v>303</v>
      </c>
      <c r="F135" s="14" t="s">
        <v>126</v>
      </c>
      <c r="G135" s="10">
        <f t="shared" si="5"/>
        <v>2400</v>
      </c>
      <c r="H135" s="10">
        <f aca="true" t="shared" si="7" ref="H135:H140">I135</f>
        <v>2400</v>
      </c>
      <c r="I135" s="10">
        <v>2400</v>
      </c>
      <c r="J135" s="10"/>
      <c r="K135" s="10"/>
    </row>
    <row r="136" spans="1:11" ht="15.75">
      <c r="A136" s="61" t="s">
        <v>322</v>
      </c>
      <c r="B136" s="76">
        <v>831</v>
      </c>
      <c r="C136" s="72" t="s">
        <v>68</v>
      </c>
      <c r="D136" s="76">
        <v>10</v>
      </c>
      <c r="E136" s="61" t="s">
        <v>304</v>
      </c>
      <c r="F136" s="78" t="s">
        <v>126</v>
      </c>
      <c r="G136" s="10">
        <f>SUM(H136:K136)-I136</f>
        <v>6675</v>
      </c>
      <c r="H136" s="10">
        <f>I136</f>
        <v>6675</v>
      </c>
      <c r="I136" s="77">
        <v>6675</v>
      </c>
      <c r="J136" s="10"/>
      <c r="K136" s="10"/>
    </row>
    <row r="137" spans="1:11" ht="18.75" customHeight="1" hidden="1">
      <c r="A137" s="34"/>
      <c r="B137" s="13"/>
      <c r="C137" s="13"/>
      <c r="D137" s="13"/>
      <c r="E137" s="9"/>
      <c r="F137" s="13"/>
      <c r="G137" s="11">
        <f t="shared" si="5"/>
        <v>0</v>
      </c>
      <c r="H137" s="11">
        <f t="shared" si="7"/>
        <v>0</v>
      </c>
      <c r="I137" s="10"/>
      <c r="J137" s="10"/>
      <c r="K137" s="44"/>
    </row>
    <row r="138" spans="1:11" ht="21" customHeight="1" hidden="1">
      <c r="A138" s="34"/>
      <c r="B138" s="13"/>
      <c r="C138" s="14"/>
      <c r="D138" s="14"/>
      <c r="E138" s="14"/>
      <c r="F138" s="14"/>
      <c r="G138" s="11">
        <f t="shared" si="5"/>
        <v>0</v>
      </c>
      <c r="H138" s="11">
        <f t="shared" si="7"/>
        <v>0</v>
      </c>
      <c r="I138" s="10"/>
      <c r="J138" s="10"/>
      <c r="K138" s="44"/>
    </row>
    <row r="139" spans="1:11" ht="15.75" hidden="1">
      <c r="A139" s="33"/>
      <c r="B139" s="12"/>
      <c r="C139" s="12"/>
      <c r="D139" s="12"/>
      <c r="E139" s="12"/>
      <c r="F139" s="12"/>
      <c r="G139" s="11">
        <f t="shared" si="5"/>
        <v>0</v>
      </c>
      <c r="H139" s="11">
        <f t="shared" si="7"/>
        <v>0</v>
      </c>
      <c r="I139" s="10"/>
      <c r="J139" s="11"/>
      <c r="K139" s="32"/>
    </row>
    <row r="140" spans="1:11" ht="15.75" hidden="1">
      <c r="A140" s="34"/>
      <c r="B140" s="13"/>
      <c r="C140" s="9"/>
      <c r="D140" s="9"/>
      <c r="E140" s="9"/>
      <c r="F140" s="9"/>
      <c r="G140" s="11">
        <f t="shared" si="5"/>
        <v>0</v>
      </c>
      <c r="H140" s="10">
        <f t="shared" si="7"/>
        <v>0</v>
      </c>
      <c r="I140" s="10"/>
      <c r="J140" s="10"/>
      <c r="K140" s="44"/>
    </row>
    <row r="141" spans="1:11" ht="15.75" hidden="1">
      <c r="A141" s="4"/>
      <c r="B141" s="4"/>
      <c r="C141" s="4"/>
      <c r="D141" s="4"/>
      <c r="E141" s="4"/>
      <c r="F141" s="4"/>
      <c r="G141" s="4"/>
      <c r="J141" s="10"/>
      <c r="K141" s="44"/>
    </row>
    <row r="142" spans="1:11" ht="15.75" hidden="1">
      <c r="A142" s="34"/>
      <c r="B142" s="13"/>
      <c r="C142" s="9"/>
      <c r="D142" s="9"/>
      <c r="E142" s="9"/>
      <c r="F142" s="9"/>
      <c r="G142" s="11"/>
      <c r="H142" s="10"/>
      <c r="I142" s="10"/>
      <c r="J142" s="10"/>
      <c r="K142" s="44"/>
    </row>
    <row r="143" spans="1:11" s="8" customFormat="1" ht="47.25">
      <c r="A143" s="40" t="s">
        <v>217</v>
      </c>
      <c r="B143" s="21"/>
      <c r="C143" s="21"/>
      <c r="D143" s="21"/>
      <c r="E143" s="21"/>
      <c r="F143" s="21"/>
      <c r="G143" s="25">
        <f>SUM(G144:G148)</f>
        <v>7378</v>
      </c>
      <c r="H143" s="25">
        <f>SUM(H144:H148)</f>
        <v>0</v>
      </c>
      <c r="I143" s="25">
        <f>SUM(I144:I148)</f>
        <v>0</v>
      </c>
      <c r="J143" s="25">
        <f>SUM(J144:J148)</f>
        <v>0</v>
      </c>
      <c r="K143" s="41">
        <f>SUM(K144:K148)</f>
        <v>7378</v>
      </c>
    </row>
    <row r="144" spans="1:11" s="8" customFormat="1" ht="15.75">
      <c r="A144" s="45" t="s">
        <v>86</v>
      </c>
      <c r="B144" s="13" t="s">
        <v>22</v>
      </c>
      <c r="C144" s="13" t="s">
        <v>72</v>
      </c>
      <c r="D144" s="13" t="s">
        <v>61</v>
      </c>
      <c r="E144" s="13" t="s">
        <v>133</v>
      </c>
      <c r="F144" s="13" t="s">
        <v>74</v>
      </c>
      <c r="G144" s="10">
        <f t="shared" si="3"/>
        <v>4308</v>
      </c>
      <c r="H144" s="10"/>
      <c r="I144" s="10"/>
      <c r="J144" s="10"/>
      <c r="K144" s="44">
        <v>4308</v>
      </c>
    </row>
    <row r="145" spans="1:11" s="8" customFormat="1" ht="47.25">
      <c r="A145" s="45" t="s">
        <v>87</v>
      </c>
      <c r="B145" s="13" t="s">
        <v>22</v>
      </c>
      <c r="C145" s="13" t="s">
        <v>72</v>
      </c>
      <c r="D145" s="13" t="s">
        <v>61</v>
      </c>
      <c r="E145" s="13" t="s">
        <v>134</v>
      </c>
      <c r="F145" s="13" t="s">
        <v>74</v>
      </c>
      <c r="G145" s="10">
        <f>SUM(H145:K145)-I145</f>
        <v>2646.2</v>
      </c>
      <c r="H145" s="10"/>
      <c r="I145" s="10"/>
      <c r="J145" s="10"/>
      <c r="K145" s="44">
        <v>2646.2</v>
      </c>
    </row>
    <row r="146" spans="1:11" s="8" customFormat="1" ht="15.75" hidden="1">
      <c r="A146" s="71" t="s">
        <v>17</v>
      </c>
      <c r="B146" s="13" t="s">
        <v>22</v>
      </c>
      <c r="C146" s="13" t="s">
        <v>72</v>
      </c>
      <c r="D146" s="13" t="s">
        <v>61</v>
      </c>
      <c r="E146" s="13" t="s">
        <v>135</v>
      </c>
      <c r="F146" s="13" t="s">
        <v>74</v>
      </c>
      <c r="G146" s="10">
        <f>SUM(H146:K146)-I146</f>
        <v>0</v>
      </c>
      <c r="H146" s="10"/>
      <c r="I146" s="10"/>
      <c r="J146" s="10"/>
      <c r="K146" s="44"/>
    </row>
    <row r="147" spans="1:11" s="8" customFormat="1" ht="15.75">
      <c r="A147" s="71" t="s">
        <v>18</v>
      </c>
      <c r="B147" s="13" t="s">
        <v>22</v>
      </c>
      <c r="C147" s="13" t="s">
        <v>72</v>
      </c>
      <c r="D147" s="13" t="s">
        <v>61</v>
      </c>
      <c r="E147" s="13" t="s">
        <v>136</v>
      </c>
      <c r="F147" s="13" t="s">
        <v>74</v>
      </c>
      <c r="G147" s="10">
        <f>SUM(H147:K147)-I147</f>
        <v>12.5</v>
      </c>
      <c r="H147" s="10"/>
      <c r="I147" s="10"/>
      <c r="J147" s="10"/>
      <c r="K147" s="44">
        <v>12.5</v>
      </c>
    </row>
    <row r="148" spans="1:11" s="8" customFormat="1" ht="53.25" customHeight="1">
      <c r="A148" s="45" t="s">
        <v>19</v>
      </c>
      <c r="B148" s="13" t="s">
        <v>22</v>
      </c>
      <c r="C148" s="13" t="s">
        <v>72</v>
      </c>
      <c r="D148" s="13" t="s">
        <v>61</v>
      </c>
      <c r="E148" s="13" t="s">
        <v>137</v>
      </c>
      <c r="F148" s="13" t="s">
        <v>0</v>
      </c>
      <c r="G148" s="10">
        <f>SUM(H148:K148)-I148</f>
        <v>411.3</v>
      </c>
      <c r="H148" s="10"/>
      <c r="I148" s="10"/>
      <c r="J148" s="10"/>
      <c r="K148" s="44">
        <v>411.3</v>
      </c>
    </row>
    <row r="149" spans="1:11" ht="78.75">
      <c r="A149" s="29" t="s">
        <v>218</v>
      </c>
      <c r="B149" s="22"/>
      <c r="C149" s="22"/>
      <c r="D149" s="22"/>
      <c r="E149" s="22"/>
      <c r="F149" s="22"/>
      <c r="G149" s="24">
        <f>SUM(G150:G174)-G169</f>
        <v>217789.7</v>
      </c>
      <c r="H149" s="24">
        <f>SUM(H150:H174)-H169</f>
        <v>217789.7</v>
      </c>
      <c r="I149" s="24">
        <f>SUM(I150:I174)-I169</f>
        <v>0</v>
      </c>
      <c r="J149" s="24">
        <f>SUM(J150:J174)-J169</f>
        <v>0</v>
      </c>
      <c r="K149" s="30">
        <f>SUM(K150:K174)-K169</f>
        <v>0</v>
      </c>
    </row>
    <row r="150" spans="1:11" ht="31.5">
      <c r="A150" s="31" t="s">
        <v>41</v>
      </c>
      <c r="B150" s="9" t="s">
        <v>52</v>
      </c>
      <c r="C150" s="9" t="s">
        <v>60</v>
      </c>
      <c r="D150" s="9" t="s">
        <v>64</v>
      </c>
      <c r="E150" s="9" t="s">
        <v>95</v>
      </c>
      <c r="F150" s="9" t="s">
        <v>57</v>
      </c>
      <c r="G150" s="11">
        <f aca="true" t="shared" si="8" ref="G150:G173">SUM(H150:K150)-I150</f>
        <v>583.8</v>
      </c>
      <c r="H150" s="10">
        <v>583.8</v>
      </c>
      <c r="I150" s="11"/>
      <c r="J150" s="11"/>
      <c r="K150" s="32"/>
    </row>
    <row r="151" spans="1:14" ht="31.5">
      <c r="A151" s="34" t="s">
        <v>2</v>
      </c>
      <c r="B151" s="9" t="s">
        <v>52</v>
      </c>
      <c r="C151" s="14" t="s">
        <v>60</v>
      </c>
      <c r="D151" s="14" t="s">
        <v>64</v>
      </c>
      <c r="E151" s="14" t="s">
        <v>162</v>
      </c>
      <c r="F151" s="14" t="s">
        <v>71</v>
      </c>
      <c r="G151" s="11">
        <f t="shared" si="8"/>
        <v>9895.7</v>
      </c>
      <c r="H151" s="10">
        <v>9895.7</v>
      </c>
      <c r="I151" s="11"/>
      <c r="J151" s="11"/>
      <c r="K151" s="32"/>
      <c r="N151" s="8"/>
    </row>
    <row r="152" spans="1:11" ht="63.75" customHeight="1">
      <c r="A152" s="65" t="s">
        <v>306</v>
      </c>
      <c r="B152" s="9" t="s">
        <v>52</v>
      </c>
      <c r="C152" s="9" t="s">
        <v>63</v>
      </c>
      <c r="D152" s="9" t="s">
        <v>60</v>
      </c>
      <c r="E152" s="9" t="s">
        <v>307</v>
      </c>
      <c r="F152" s="9" t="s">
        <v>126</v>
      </c>
      <c r="G152" s="11">
        <f t="shared" si="8"/>
        <v>24000</v>
      </c>
      <c r="H152" s="10">
        <v>24000</v>
      </c>
      <c r="I152" s="11"/>
      <c r="J152" s="11"/>
      <c r="K152" s="32"/>
    </row>
    <row r="153" spans="1:11" ht="64.5" customHeight="1" hidden="1">
      <c r="A153" s="39" t="s">
        <v>182</v>
      </c>
      <c r="B153" s="9" t="s">
        <v>52</v>
      </c>
      <c r="C153" s="19" t="s">
        <v>63</v>
      </c>
      <c r="D153" s="12" t="s">
        <v>60</v>
      </c>
      <c r="E153" s="12" t="s">
        <v>130</v>
      </c>
      <c r="F153" s="12" t="s">
        <v>126</v>
      </c>
      <c r="G153" s="11">
        <f t="shared" si="8"/>
        <v>0</v>
      </c>
      <c r="H153" s="10">
        <v>0</v>
      </c>
      <c r="I153" s="11"/>
      <c r="J153" s="11"/>
      <c r="K153" s="32"/>
    </row>
    <row r="154" spans="1:11" ht="30.75" customHeight="1">
      <c r="A154" s="46" t="s">
        <v>125</v>
      </c>
      <c r="B154" s="9" t="s">
        <v>52</v>
      </c>
      <c r="C154" s="14" t="s">
        <v>63</v>
      </c>
      <c r="D154" s="14" t="s">
        <v>60</v>
      </c>
      <c r="E154" s="14" t="s">
        <v>117</v>
      </c>
      <c r="F154" s="14" t="s">
        <v>57</v>
      </c>
      <c r="G154" s="11">
        <f t="shared" si="8"/>
        <v>21123</v>
      </c>
      <c r="H154" s="10">
        <v>21123</v>
      </c>
      <c r="I154" s="11"/>
      <c r="J154" s="11"/>
      <c r="K154" s="32"/>
    </row>
    <row r="155" spans="1:11" ht="63" hidden="1">
      <c r="A155" s="46" t="s">
        <v>127</v>
      </c>
      <c r="B155" s="9" t="s">
        <v>52</v>
      </c>
      <c r="C155" s="14" t="s">
        <v>63</v>
      </c>
      <c r="D155" s="14" t="s">
        <v>60</v>
      </c>
      <c r="E155" s="14" t="s">
        <v>190</v>
      </c>
      <c r="F155" s="14" t="s">
        <v>57</v>
      </c>
      <c r="G155" s="11">
        <f t="shared" si="8"/>
        <v>0</v>
      </c>
      <c r="H155" s="10"/>
      <c r="I155" s="11"/>
      <c r="J155" s="11"/>
      <c r="K155" s="32"/>
    </row>
    <row r="156" spans="1:11" ht="21.75" customHeight="1">
      <c r="A156" s="46" t="s">
        <v>180</v>
      </c>
      <c r="B156" s="9" t="s">
        <v>52</v>
      </c>
      <c r="C156" s="14" t="s">
        <v>63</v>
      </c>
      <c r="D156" s="14" t="s">
        <v>60</v>
      </c>
      <c r="E156" s="14" t="s">
        <v>181</v>
      </c>
      <c r="F156" s="14" t="s">
        <v>57</v>
      </c>
      <c r="G156" s="11">
        <f t="shared" si="8"/>
        <v>7152.1</v>
      </c>
      <c r="H156" s="10">
        <v>7152.1</v>
      </c>
      <c r="I156" s="11"/>
      <c r="J156" s="11"/>
      <c r="K156" s="32"/>
    </row>
    <row r="157" spans="1:11" ht="31.5" hidden="1">
      <c r="A157" s="39" t="s">
        <v>187</v>
      </c>
      <c r="B157" s="12" t="s">
        <v>52</v>
      </c>
      <c r="C157" s="19" t="s">
        <v>63</v>
      </c>
      <c r="D157" s="12" t="s">
        <v>60</v>
      </c>
      <c r="E157" s="12" t="s">
        <v>203</v>
      </c>
      <c r="F157" s="12" t="s">
        <v>57</v>
      </c>
      <c r="G157" s="11">
        <f t="shared" si="8"/>
        <v>0</v>
      </c>
      <c r="H157" s="10"/>
      <c r="I157" s="11"/>
      <c r="J157" s="11"/>
      <c r="K157" s="32"/>
    </row>
    <row r="158" spans="1:11" ht="48" customHeight="1">
      <c r="A158" s="46" t="s">
        <v>295</v>
      </c>
      <c r="B158" s="9" t="s">
        <v>52</v>
      </c>
      <c r="C158" s="14" t="s">
        <v>63</v>
      </c>
      <c r="D158" s="14" t="s">
        <v>60</v>
      </c>
      <c r="E158" s="14" t="s">
        <v>239</v>
      </c>
      <c r="F158" s="14" t="s">
        <v>57</v>
      </c>
      <c r="G158" s="11">
        <f t="shared" si="8"/>
        <v>4000</v>
      </c>
      <c r="H158" s="10">
        <v>4000</v>
      </c>
      <c r="I158" s="11"/>
      <c r="J158" s="11"/>
      <c r="K158" s="32"/>
    </row>
    <row r="159" spans="1:11" ht="48" customHeight="1">
      <c r="A159" s="46" t="s">
        <v>314</v>
      </c>
      <c r="B159" s="9" t="s">
        <v>52</v>
      </c>
      <c r="C159" s="14" t="s">
        <v>63</v>
      </c>
      <c r="D159" s="14" t="s">
        <v>60</v>
      </c>
      <c r="E159" s="14" t="s">
        <v>315</v>
      </c>
      <c r="F159" s="14" t="s">
        <v>126</v>
      </c>
      <c r="G159" s="11">
        <f t="shared" si="8"/>
        <v>1860.9</v>
      </c>
      <c r="H159" s="10">
        <v>1860.9</v>
      </c>
      <c r="I159" s="11"/>
      <c r="J159" s="11"/>
      <c r="K159" s="32"/>
    </row>
    <row r="160" spans="1:11" ht="51" customHeight="1">
      <c r="A160" s="39" t="s">
        <v>129</v>
      </c>
      <c r="B160" s="9" t="s">
        <v>52</v>
      </c>
      <c r="C160" s="14" t="s">
        <v>63</v>
      </c>
      <c r="D160" s="14" t="s">
        <v>61</v>
      </c>
      <c r="E160" s="14" t="s">
        <v>130</v>
      </c>
      <c r="F160" s="14" t="s">
        <v>126</v>
      </c>
      <c r="G160" s="11">
        <f t="shared" si="8"/>
        <v>2660.5</v>
      </c>
      <c r="H160" s="11">
        <v>2660.5</v>
      </c>
      <c r="I160" s="11"/>
      <c r="J160" s="11"/>
      <c r="K160" s="32"/>
    </row>
    <row r="161" spans="1:11" ht="51" customHeight="1" hidden="1">
      <c r="A161" s="53" t="s">
        <v>242</v>
      </c>
      <c r="B161" s="52" t="s">
        <v>52</v>
      </c>
      <c r="C161" s="52" t="s">
        <v>63</v>
      </c>
      <c r="D161" s="52" t="s">
        <v>61</v>
      </c>
      <c r="E161" s="52" t="s">
        <v>243</v>
      </c>
      <c r="F161" s="52" t="s">
        <v>57</v>
      </c>
      <c r="G161" s="11">
        <f t="shared" si="8"/>
        <v>0</v>
      </c>
      <c r="H161" s="11"/>
      <c r="I161" s="11"/>
      <c r="J161" s="11"/>
      <c r="K161" s="32"/>
    </row>
    <row r="162" spans="1:11" ht="51" customHeight="1">
      <c r="A162" s="39" t="s">
        <v>256</v>
      </c>
      <c r="B162" s="9" t="s">
        <v>52</v>
      </c>
      <c r="C162" s="14" t="s">
        <v>63</v>
      </c>
      <c r="D162" s="14" t="s">
        <v>72</v>
      </c>
      <c r="E162" s="14" t="s">
        <v>130</v>
      </c>
      <c r="F162" s="14" t="s">
        <v>126</v>
      </c>
      <c r="G162" s="11">
        <f>SUM(H162:K162)-I162</f>
        <v>2000</v>
      </c>
      <c r="H162" s="11">
        <v>2000</v>
      </c>
      <c r="I162" s="11"/>
      <c r="J162" s="11"/>
      <c r="K162" s="32"/>
    </row>
    <row r="163" spans="1:11" ht="67.5" customHeight="1" hidden="1">
      <c r="A163" s="39" t="s">
        <v>90</v>
      </c>
      <c r="B163" s="9" t="s">
        <v>52</v>
      </c>
      <c r="C163" s="14" t="s">
        <v>63</v>
      </c>
      <c r="D163" s="14" t="s">
        <v>61</v>
      </c>
      <c r="E163" s="14" t="s">
        <v>131</v>
      </c>
      <c r="F163" s="14" t="s">
        <v>66</v>
      </c>
      <c r="G163" s="11">
        <f t="shared" si="8"/>
        <v>0</v>
      </c>
      <c r="H163" s="11"/>
      <c r="I163" s="11"/>
      <c r="J163" s="11"/>
      <c r="K163" s="32"/>
    </row>
    <row r="164" spans="1:11" ht="18.75" customHeight="1">
      <c r="A164" s="34" t="s">
        <v>46</v>
      </c>
      <c r="B164" s="9" t="s">
        <v>52</v>
      </c>
      <c r="C164" s="14" t="s">
        <v>63</v>
      </c>
      <c r="D164" s="14" t="s">
        <v>72</v>
      </c>
      <c r="E164" s="14" t="s">
        <v>118</v>
      </c>
      <c r="F164" s="14" t="s">
        <v>57</v>
      </c>
      <c r="G164" s="11">
        <f t="shared" si="8"/>
        <v>14390</v>
      </c>
      <c r="H164" s="10">
        <v>14390</v>
      </c>
      <c r="I164" s="11"/>
      <c r="J164" s="11"/>
      <c r="K164" s="32"/>
    </row>
    <row r="165" spans="1:11" ht="63">
      <c r="A165" s="39" t="s">
        <v>91</v>
      </c>
      <c r="B165" s="9" t="s">
        <v>52</v>
      </c>
      <c r="C165" s="14" t="s">
        <v>63</v>
      </c>
      <c r="D165" s="14" t="s">
        <v>72</v>
      </c>
      <c r="E165" s="14" t="s">
        <v>119</v>
      </c>
      <c r="F165" s="14" t="s">
        <v>57</v>
      </c>
      <c r="G165" s="11">
        <f t="shared" si="8"/>
        <v>76071.7</v>
      </c>
      <c r="H165" s="10">
        <v>76071.7</v>
      </c>
      <c r="I165" s="11"/>
      <c r="J165" s="11"/>
      <c r="K165" s="32"/>
    </row>
    <row r="166" spans="1:11" ht="19.5" customHeight="1">
      <c r="A166" s="34" t="s">
        <v>47</v>
      </c>
      <c r="B166" s="9" t="s">
        <v>52</v>
      </c>
      <c r="C166" s="14" t="s">
        <v>63</v>
      </c>
      <c r="D166" s="14" t="s">
        <v>72</v>
      </c>
      <c r="E166" s="14" t="s">
        <v>120</v>
      </c>
      <c r="F166" s="14" t="s">
        <v>57</v>
      </c>
      <c r="G166" s="11">
        <f t="shared" si="8"/>
        <v>19800</v>
      </c>
      <c r="H166" s="10">
        <v>19800</v>
      </c>
      <c r="I166" s="11"/>
      <c r="J166" s="11"/>
      <c r="K166" s="32"/>
    </row>
    <row r="167" spans="1:11" ht="19.5" customHeight="1">
      <c r="A167" s="34" t="s">
        <v>48</v>
      </c>
      <c r="B167" s="9" t="s">
        <v>52</v>
      </c>
      <c r="C167" s="14" t="s">
        <v>63</v>
      </c>
      <c r="D167" s="14" t="s">
        <v>72</v>
      </c>
      <c r="E167" s="14" t="s">
        <v>121</v>
      </c>
      <c r="F167" s="14" t="s">
        <v>57</v>
      </c>
      <c r="G167" s="11">
        <f t="shared" si="8"/>
        <v>4700</v>
      </c>
      <c r="H167" s="10">
        <v>4700</v>
      </c>
      <c r="I167" s="11"/>
      <c r="J167" s="11"/>
      <c r="K167" s="32"/>
    </row>
    <row r="168" spans="1:11" ht="31.5">
      <c r="A168" s="34" t="s">
        <v>255</v>
      </c>
      <c r="B168" s="9" t="s">
        <v>52</v>
      </c>
      <c r="C168" s="14" t="s">
        <v>63</v>
      </c>
      <c r="D168" s="14" t="s">
        <v>72</v>
      </c>
      <c r="E168" s="14" t="s">
        <v>122</v>
      </c>
      <c r="F168" s="14" t="s">
        <v>57</v>
      </c>
      <c r="G168" s="11">
        <f t="shared" si="8"/>
        <v>9038</v>
      </c>
      <c r="H168" s="10">
        <v>9038</v>
      </c>
      <c r="I168" s="11"/>
      <c r="J168" s="11"/>
      <c r="K168" s="32"/>
    </row>
    <row r="169" spans="1:11" ht="35.25" customHeight="1" hidden="1">
      <c r="A169" s="34" t="s">
        <v>240</v>
      </c>
      <c r="B169" s="9" t="s">
        <v>52</v>
      </c>
      <c r="C169" s="14" t="s">
        <v>63</v>
      </c>
      <c r="D169" s="14" t="s">
        <v>72</v>
      </c>
      <c r="E169" s="14" t="s">
        <v>122</v>
      </c>
      <c r="F169" s="14" t="s">
        <v>57</v>
      </c>
      <c r="G169" s="11">
        <f t="shared" si="8"/>
        <v>0</v>
      </c>
      <c r="H169" s="10"/>
      <c r="I169" s="11"/>
      <c r="J169" s="11"/>
      <c r="K169" s="32"/>
    </row>
    <row r="170" spans="1:11" ht="15.75">
      <c r="A170" s="31" t="s">
        <v>1</v>
      </c>
      <c r="B170" s="9" t="s">
        <v>52</v>
      </c>
      <c r="C170" s="9" t="s">
        <v>63</v>
      </c>
      <c r="D170" s="9" t="s">
        <v>63</v>
      </c>
      <c r="E170" s="9" t="s">
        <v>94</v>
      </c>
      <c r="F170" s="9" t="s">
        <v>57</v>
      </c>
      <c r="G170" s="11">
        <f>SUM(H170:K170)-I170</f>
        <v>6386.1</v>
      </c>
      <c r="H170" s="10">
        <v>6386.1</v>
      </c>
      <c r="I170" s="11"/>
      <c r="J170" s="11"/>
      <c r="K170" s="32"/>
    </row>
    <row r="171" spans="1:11" ht="66.75" customHeight="1">
      <c r="A171" s="39" t="s">
        <v>323</v>
      </c>
      <c r="B171" s="12" t="s">
        <v>52</v>
      </c>
      <c r="C171" s="19" t="s">
        <v>63</v>
      </c>
      <c r="D171" s="12" t="s">
        <v>63</v>
      </c>
      <c r="E171" s="12" t="s">
        <v>163</v>
      </c>
      <c r="F171" s="12" t="s">
        <v>57</v>
      </c>
      <c r="G171" s="11">
        <f t="shared" si="8"/>
        <v>13994.6</v>
      </c>
      <c r="H171" s="11">
        <v>13994.6</v>
      </c>
      <c r="I171" s="11"/>
      <c r="J171" s="11"/>
      <c r="K171" s="32"/>
    </row>
    <row r="172" spans="1:11" ht="63" customHeight="1" hidden="1">
      <c r="A172" s="39" t="s">
        <v>327</v>
      </c>
      <c r="B172" s="12" t="s">
        <v>52</v>
      </c>
      <c r="C172" s="19" t="s">
        <v>63</v>
      </c>
      <c r="D172" s="12" t="s">
        <v>63</v>
      </c>
      <c r="E172" s="12" t="s">
        <v>164</v>
      </c>
      <c r="F172" s="12" t="s">
        <v>57</v>
      </c>
      <c r="G172" s="11">
        <f t="shared" si="8"/>
        <v>0</v>
      </c>
      <c r="H172" s="11"/>
      <c r="I172" s="11"/>
      <c r="J172" s="11"/>
      <c r="K172" s="32"/>
    </row>
    <row r="173" spans="1:11" ht="31.5" customHeight="1" hidden="1">
      <c r="A173" s="39" t="s">
        <v>188</v>
      </c>
      <c r="B173" s="12" t="s">
        <v>52</v>
      </c>
      <c r="C173" s="19" t="s">
        <v>63</v>
      </c>
      <c r="D173" s="12" t="s">
        <v>63</v>
      </c>
      <c r="E173" s="12" t="s">
        <v>167</v>
      </c>
      <c r="F173" s="12" t="s">
        <v>57</v>
      </c>
      <c r="G173" s="11">
        <f t="shared" si="8"/>
        <v>0</v>
      </c>
      <c r="H173" s="11"/>
      <c r="I173" s="11"/>
      <c r="J173" s="11"/>
      <c r="K173" s="32"/>
    </row>
    <row r="174" spans="1:11" ht="52.5" customHeight="1">
      <c r="A174" s="39" t="s">
        <v>297</v>
      </c>
      <c r="B174" s="12" t="s">
        <v>52</v>
      </c>
      <c r="C174" s="19" t="s">
        <v>63</v>
      </c>
      <c r="D174" s="12" t="s">
        <v>63</v>
      </c>
      <c r="E174" s="12" t="s">
        <v>290</v>
      </c>
      <c r="F174" s="12" t="s">
        <v>57</v>
      </c>
      <c r="G174" s="11">
        <f>SUM(H174:K174)-I174</f>
        <v>133.3</v>
      </c>
      <c r="H174" s="11">
        <v>133.3</v>
      </c>
      <c r="I174" s="11"/>
      <c r="J174" s="11"/>
      <c r="K174" s="32"/>
    </row>
    <row r="175" spans="1:11" s="8" customFormat="1" ht="47.25" hidden="1">
      <c r="A175" s="40" t="s">
        <v>292</v>
      </c>
      <c r="B175" s="21"/>
      <c r="C175" s="21"/>
      <c r="D175" s="21"/>
      <c r="E175" s="21"/>
      <c r="F175" s="21"/>
      <c r="G175" s="25">
        <f>G176</f>
        <v>0</v>
      </c>
      <c r="H175" s="25">
        <f>H176</f>
        <v>0</v>
      </c>
      <c r="I175" s="25">
        <f>I176</f>
        <v>0</v>
      </c>
      <c r="J175" s="25">
        <f>J176</f>
        <v>0</v>
      </c>
      <c r="K175" s="41">
        <f>K176</f>
        <v>0</v>
      </c>
    </row>
    <row r="176" spans="1:11" s="8" customFormat="1" ht="15.75" hidden="1">
      <c r="A176" s="31" t="s">
        <v>1</v>
      </c>
      <c r="B176" s="13" t="s">
        <v>293</v>
      </c>
      <c r="C176" s="13" t="s">
        <v>60</v>
      </c>
      <c r="D176" s="13" t="s">
        <v>67</v>
      </c>
      <c r="E176" s="13" t="s">
        <v>94</v>
      </c>
      <c r="F176" s="13" t="s">
        <v>57</v>
      </c>
      <c r="G176" s="10">
        <f>SUM(H176:K176)-I176</f>
        <v>0</v>
      </c>
      <c r="H176" s="10"/>
      <c r="I176" s="10"/>
      <c r="J176" s="10"/>
      <c r="K176" s="44"/>
    </row>
    <row r="177" spans="1:11" ht="47.25">
      <c r="A177" s="40" t="s">
        <v>253</v>
      </c>
      <c r="B177" s="21"/>
      <c r="C177" s="21"/>
      <c r="D177" s="21"/>
      <c r="E177" s="21"/>
      <c r="F177" s="21"/>
      <c r="G177" s="25">
        <f>SUM(G178:G186)</f>
        <v>11813.5</v>
      </c>
      <c r="H177" s="25">
        <f>SUM(H178:H186)</f>
        <v>11813.5</v>
      </c>
      <c r="I177" s="25">
        <f>SUM(I178:I186)</f>
        <v>22</v>
      </c>
      <c r="J177" s="25">
        <f>SUM(J178:J186)</f>
        <v>0</v>
      </c>
      <c r="K177" s="41">
        <f>SUM(K178:K186)</f>
        <v>0</v>
      </c>
    </row>
    <row r="178" spans="1:11" ht="22.5" customHeight="1">
      <c r="A178" s="31" t="s">
        <v>1</v>
      </c>
      <c r="B178" s="9" t="s">
        <v>257</v>
      </c>
      <c r="C178" s="14" t="s">
        <v>60</v>
      </c>
      <c r="D178" s="14" t="s">
        <v>73</v>
      </c>
      <c r="E178" s="14" t="s">
        <v>94</v>
      </c>
      <c r="F178" s="14" t="s">
        <v>57</v>
      </c>
      <c r="G178" s="11">
        <f>SUM(H178:K178)-I178</f>
        <v>5745.1</v>
      </c>
      <c r="H178" s="10">
        <v>5745.1</v>
      </c>
      <c r="I178" s="11"/>
      <c r="J178" s="11"/>
      <c r="K178" s="32"/>
    </row>
    <row r="179" spans="1:11" ht="30" customHeight="1" hidden="1">
      <c r="A179" s="45" t="s">
        <v>49</v>
      </c>
      <c r="B179" s="9" t="s">
        <v>257</v>
      </c>
      <c r="C179" s="13" t="s">
        <v>60</v>
      </c>
      <c r="D179" s="13" t="s">
        <v>75</v>
      </c>
      <c r="E179" s="13" t="s">
        <v>196</v>
      </c>
      <c r="F179" s="13" t="s">
        <v>76</v>
      </c>
      <c r="G179" s="11">
        <f aca="true" t="shared" si="9" ref="G179:G186">SUM(H179:K179)-I179</f>
        <v>0</v>
      </c>
      <c r="H179" s="11"/>
      <c r="I179" s="11"/>
      <c r="J179" s="11"/>
      <c r="K179" s="32"/>
    </row>
    <row r="180" spans="1:11" ht="31.5">
      <c r="A180" s="34" t="s">
        <v>10</v>
      </c>
      <c r="B180" s="9" t="s">
        <v>257</v>
      </c>
      <c r="C180" s="14" t="s">
        <v>60</v>
      </c>
      <c r="D180" s="14" t="s">
        <v>65</v>
      </c>
      <c r="E180" s="14" t="s">
        <v>123</v>
      </c>
      <c r="F180" s="14" t="s">
        <v>76</v>
      </c>
      <c r="G180" s="11">
        <f t="shared" si="9"/>
        <v>3109.7</v>
      </c>
      <c r="H180" s="10">
        <v>3109.7</v>
      </c>
      <c r="I180" s="11"/>
      <c r="J180" s="11"/>
      <c r="K180" s="32"/>
    </row>
    <row r="181" spans="1:11" ht="47.25">
      <c r="A181" s="43" t="s">
        <v>316</v>
      </c>
      <c r="B181" s="9" t="s">
        <v>257</v>
      </c>
      <c r="C181" s="14" t="s">
        <v>60</v>
      </c>
      <c r="D181" s="14" t="s">
        <v>64</v>
      </c>
      <c r="E181" s="14" t="s">
        <v>179</v>
      </c>
      <c r="F181" s="14" t="s">
        <v>168</v>
      </c>
      <c r="G181" s="11">
        <f t="shared" si="9"/>
        <v>22</v>
      </c>
      <c r="H181" s="10">
        <f>I181</f>
        <v>22</v>
      </c>
      <c r="I181" s="11">
        <v>22</v>
      </c>
      <c r="J181" s="11"/>
      <c r="K181" s="32"/>
    </row>
    <row r="182" spans="1:11" ht="94.5" hidden="1">
      <c r="A182" s="43" t="s">
        <v>225</v>
      </c>
      <c r="B182" s="9"/>
      <c r="C182" s="14" t="s">
        <v>63</v>
      </c>
      <c r="D182" s="14" t="s">
        <v>61</v>
      </c>
      <c r="E182" s="14" t="s">
        <v>131</v>
      </c>
      <c r="F182" s="14" t="s">
        <v>66</v>
      </c>
      <c r="G182" s="11">
        <f t="shared" si="9"/>
        <v>0</v>
      </c>
      <c r="H182" s="10"/>
      <c r="I182" s="11"/>
      <c r="J182" s="11"/>
      <c r="K182" s="32"/>
    </row>
    <row r="183" spans="1:11" ht="15.75" hidden="1">
      <c r="A183" s="62"/>
      <c r="B183" s="61"/>
      <c r="C183" s="61"/>
      <c r="D183" s="61"/>
      <c r="E183" s="61"/>
      <c r="F183" s="61"/>
      <c r="G183" s="66"/>
      <c r="H183" s="67"/>
      <c r="I183" s="66"/>
      <c r="J183" s="66"/>
      <c r="K183" s="68"/>
    </row>
    <row r="184" spans="1:11" ht="47.25">
      <c r="A184" s="43" t="s">
        <v>308</v>
      </c>
      <c r="B184" s="9" t="s">
        <v>257</v>
      </c>
      <c r="C184" s="14" t="s">
        <v>68</v>
      </c>
      <c r="D184" s="14" t="s">
        <v>70</v>
      </c>
      <c r="E184" s="14" t="s">
        <v>107</v>
      </c>
      <c r="F184" s="14" t="s">
        <v>66</v>
      </c>
      <c r="G184" s="11">
        <f t="shared" si="9"/>
        <v>965</v>
      </c>
      <c r="H184" s="10">
        <v>965</v>
      </c>
      <c r="I184" s="11"/>
      <c r="J184" s="11"/>
      <c r="K184" s="32"/>
    </row>
    <row r="185" spans="1:11" ht="54" customHeight="1">
      <c r="A185" s="43" t="s">
        <v>309</v>
      </c>
      <c r="B185" s="9" t="s">
        <v>257</v>
      </c>
      <c r="C185" s="14" t="s">
        <v>68</v>
      </c>
      <c r="D185" s="14" t="s">
        <v>70</v>
      </c>
      <c r="E185" s="14" t="s">
        <v>108</v>
      </c>
      <c r="F185" s="14" t="s">
        <v>66</v>
      </c>
      <c r="G185" s="11">
        <f t="shared" si="9"/>
        <v>1592.5</v>
      </c>
      <c r="H185" s="10">
        <f>1450+142.5</f>
        <v>1592.5</v>
      </c>
      <c r="I185" s="11"/>
      <c r="J185" s="11"/>
      <c r="K185" s="32"/>
    </row>
    <row r="186" spans="1:11" ht="69.75" customHeight="1">
      <c r="A186" s="43" t="s">
        <v>298</v>
      </c>
      <c r="B186" s="9" t="s">
        <v>257</v>
      </c>
      <c r="C186" s="14" t="s">
        <v>68</v>
      </c>
      <c r="D186" s="14" t="s">
        <v>70</v>
      </c>
      <c r="E186" s="14" t="s">
        <v>291</v>
      </c>
      <c r="F186" s="14" t="s">
        <v>77</v>
      </c>
      <c r="G186" s="11">
        <f t="shared" si="9"/>
        <v>379.2</v>
      </c>
      <c r="H186" s="10">
        <v>379.2</v>
      </c>
      <c r="I186" s="11"/>
      <c r="J186" s="11"/>
      <c r="K186" s="32"/>
    </row>
    <row r="187" spans="1:11" ht="63">
      <c r="A187" s="40" t="s">
        <v>261</v>
      </c>
      <c r="B187" s="21"/>
      <c r="C187" s="21"/>
      <c r="D187" s="21"/>
      <c r="E187" s="21"/>
      <c r="F187" s="21"/>
      <c r="G187" s="24">
        <f>SUM(G188:G196)</f>
        <v>27224.300000000003</v>
      </c>
      <c r="H187" s="24">
        <f>SUM(H188:H196)</f>
        <v>27224.300000000003</v>
      </c>
      <c r="I187" s="24">
        <f>SUM(I188:I196)</f>
        <v>10800</v>
      </c>
      <c r="J187" s="24">
        <f>SUM(J188:J196)</f>
        <v>0</v>
      </c>
      <c r="K187" s="30">
        <f>SUM(K188:K196)</f>
        <v>0</v>
      </c>
    </row>
    <row r="188" spans="1:11" ht="63">
      <c r="A188" s="31" t="s">
        <v>252</v>
      </c>
      <c r="B188" s="9" t="s">
        <v>7</v>
      </c>
      <c r="C188" s="9" t="s">
        <v>60</v>
      </c>
      <c r="D188" s="9" t="s">
        <v>64</v>
      </c>
      <c r="E188" s="9" t="s">
        <v>184</v>
      </c>
      <c r="F188" s="9" t="s">
        <v>57</v>
      </c>
      <c r="G188" s="11">
        <f aca="true" t="shared" si="10" ref="G188:G196">SUM(H188:K188)-I188</f>
        <v>415.3</v>
      </c>
      <c r="H188" s="10">
        <v>415.3</v>
      </c>
      <c r="I188" s="11"/>
      <c r="J188" s="11"/>
      <c r="K188" s="32"/>
    </row>
    <row r="189" spans="1:11" ht="78.75">
      <c r="A189" s="33" t="s">
        <v>282</v>
      </c>
      <c r="B189" s="12" t="s">
        <v>7</v>
      </c>
      <c r="C189" s="12" t="s">
        <v>72</v>
      </c>
      <c r="D189" s="12" t="s">
        <v>61</v>
      </c>
      <c r="E189" s="12" t="s">
        <v>283</v>
      </c>
      <c r="F189" s="12" t="s">
        <v>57</v>
      </c>
      <c r="G189" s="11">
        <f t="shared" si="10"/>
        <v>30</v>
      </c>
      <c r="H189" s="10">
        <v>30</v>
      </c>
      <c r="I189" s="11"/>
      <c r="J189" s="11"/>
      <c r="K189" s="32"/>
    </row>
    <row r="190" spans="1:11" ht="15.75">
      <c r="A190" s="31" t="s">
        <v>1</v>
      </c>
      <c r="B190" s="9" t="s">
        <v>7</v>
      </c>
      <c r="C190" s="9" t="s">
        <v>62</v>
      </c>
      <c r="D190" s="9" t="s">
        <v>65</v>
      </c>
      <c r="E190" s="9" t="s">
        <v>94</v>
      </c>
      <c r="F190" s="9" t="s">
        <v>57</v>
      </c>
      <c r="G190" s="11">
        <f t="shared" si="10"/>
        <v>7178.8</v>
      </c>
      <c r="H190" s="10">
        <v>7178.8</v>
      </c>
      <c r="I190" s="11"/>
      <c r="J190" s="11"/>
      <c r="K190" s="32"/>
    </row>
    <row r="191" spans="1:11" ht="19.5" customHeight="1">
      <c r="A191" s="34" t="s">
        <v>45</v>
      </c>
      <c r="B191" s="9" t="s">
        <v>7</v>
      </c>
      <c r="C191" s="14" t="s">
        <v>62</v>
      </c>
      <c r="D191" s="14" t="s">
        <v>65</v>
      </c>
      <c r="E191" s="14" t="s">
        <v>96</v>
      </c>
      <c r="F191" s="14" t="s">
        <v>57</v>
      </c>
      <c r="G191" s="11">
        <f t="shared" si="10"/>
        <v>400</v>
      </c>
      <c r="H191" s="10">
        <v>400</v>
      </c>
      <c r="I191" s="11"/>
      <c r="J191" s="11"/>
      <c r="K191" s="32"/>
    </row>
    <row r="192" spans="1:11" ht="31.5">
      <c r="A192" s="31" t="s">
        <v>8</v>
      </c>
      <c r="B192" s="9" t="s">
        <v>7</v>
      </c>
      <c r="C192" s="9" t="s">
        <v>62</v>
      </c>
      <c r="D192" s="9" t="s">
        <v>65</v>
      </c>
      <c r="E192" s="9" t="s">
        <v>124</v>
      </c>
      <c r="F192" s="9" t="s">
        <v>57</v>
      </c>
      <c r="G192" s="11">
        <f t="shared" si="10"/>
        <v>5180.6</v>
      </c>
      <c r="H192" s="10">
        <v>5180.6</v>
      </c>
      <c r="I192" s="11"/>
      <c r="J192" s="11"/>
      <c r="K192" s="32"/>
    </row>
    <row r="193" spans="1:11" ht="31.5" hidden="1">
      <c r="A193" s="63" t="s">
        <v>246</v>
      </c>
      <c r="B193" s="13" t="s">
        <v>7</v>
      </c>
      <c r="C193" s="13" t="s">
        <v>62</v>
      </c>
      <c r="D193" s="13" t="s">
        <v>65</v>
      </c>
      <c r="E193" s="13" t="s">
        <v>247</v>
      </c>
      <c r="F193" s="13" t="s">
        <v>126</v>
      </c>
      <c r="G193" s="11">
        <f t="shared" si="10"/>
        <v>0</v>
      </c>
      <c r="H193" s="11"/>
      <c r="I193" s="11"/>
      <c r="J193" s="11"/>
      <c r="K193" s="32"/>
    </row>
    <row r="194" spans="1:11" ht="63">
      <c r="A194" s="39" t="s">
        <v>244</v>
      </c>
      <c r="B194" s="12" t="s">
        <v>7</v>
      </c>
      <c r="C194" s="19" t="s">
        <v>62</v>
      </c>
      <c r="D194" s="12" t="s">
        <v>65</v>
      </c>
      <c r="E194" s="12" t="s">
        <v>241</v>
      </c>
      <c r="F194" s="12" t="s">
        <v>57</v>
      </c>
      <c r="G194" s="11">
        <f>SUM(H194:K194)-I194</f>
        <v>419.6</v>
      </c>
      <c r="H194" s="10">
        <v>419.6</v>
      </c>
      <c r="I194" s="11"/>
      <c r="J194" s="11"/>
      <c r="K194" s="32"/>
    </row>
    <row r="195" spans="1:11" ht="63">
      <c r="A195" s="42" t="s">
        <v>281</v>
      </c>
      <c r="B195" s="9" t="s">
        <v>7</v>
      </c>
      <c r="C195" s="15" t="s">
        <v>68</v>
      </c>
      <c r="D195" s="15" t="s">
        <v>70</v>
      </c>
      <c r="E195" s="15" t="s">
        <v>254</v>
      </c>
      <c r="F195" s="15" t="s">
        <v>57</v>
      </c>
      <c r="G195" s="11">
        <f>SUM(H195:K195)-I195</f>
        <v>2800</v>
      </c>
      <c r="H195" s="10">
        <v>2800</v>
      </c>
      <c r="I195" s="11"/>
      <c r="J195" s="11"/>
      <c r="K195" s="32"/>
    </row>
    <row r="196" spans="1:11" ht="94.5">
      <c r="A196" s="33" t="s">
        <v>262</v>
      </c>
      <c r="B196" s="12" t="s">
        <v>7</v>
      </c>
      <c r="C196" s="12" t="s">
        <v>70</v>
      </c>
      <c r="D196" s="12" t="s">
        <v>72</v>
      </c>
      <c r="E196" s="12" t="s">
        <v>305</v>
      </c>
      <c r="F196" s="12" t="s">
        <v>0</v>
      </c>
      <c r="G196" s="10">
        <f t="shared" si="10"/>
        <v>10800</v>
      </c>
      <c r="H196" s="10">
        <f>I196</f>
        <v>10800</v>
      </c>
      <c r="I196" s="10">
        <v>10800</v>
      </c>
      <c r="J196" s="10"/>
      <c r="K196" s="44"/>
    </row>
    <row r="197" spans="1:11" ht="16.5" thickBot="1">
      <c r="A197" s="47" t="s">
        <v>27</v>
      </c>
      <c r="B197" s="48"/>
      <c r="C197" s="49"/>
      <c r="D197" s="49"/>
      <c r="E197" s="50"/>
      <c r="F197" s="49"/>
      <c r="G197" s="51">
        <f>SUM(G11,G34,G58,G82,G92,G110,G117,G121,G126,G143,G149,G175,G177,G187,G88,G114)</f>
        <v>1354082</v>
      </c>
      <c r="H197" s="51">
        <f>SUM(H11,H34,H58,H82,H92,H110,H117,H121,H126,H143,H149,H175,H177,H187,H88,H114)</f>
        <v>1017957</v>
      </c>
      <c r="I197" s="51">
        <f>SUM(I11,I34,I58,I82,I92,I110,I117,I121,I126,I143,I149,I175,I177,I187,I88,I114)</f>
        <v>144352.6</v>
      </c>
      <c r="J197" s="51">
        <f>SUM(J11,J34,J58,J82,J92,J110,J117,J121,J126,J143,J149,J175,J177,J187,J88,J114)</f>
        <v>90261</v>
      </c>
      <c r="K197" s="74">
        <f>SUM(K11,K34,K58,K82,K92,K110,K117,K121,K126,K143,K149,K175,K177,K187,K88,K114)</f>
        <v>245864</v>
      </c>
    </row>
    <row r="198" spans="1:6" ht="15.75">
      <c r="A198" s="7"/>
      <c r="B198" s="6"/>
      <c r="C198" s="6"/>
      <c r="D198" s="6"/>
      <c r="E198" s="6"/>
      <c r="F198" s="6"/>
    </row>
    <row r="199" spans="1:11" ht="15.75">
      <c r="A199" s="7"/>
      <c r="B199" s="6"/>
      <c r="C199" s="6"/>
      <c r="D199" s="6"/>
      <c r="E199" s="6"/>
      <c r="F199" s="6"/>
      <c r="H199" s="17"/>
      <c r="I199" s="17"/>
      <c r="J199" s="17"/>
      <c r="K199" s="17"/>
    </row>
    <row r="200" spans="1:6" ht="15.75">
      <c r="A200" s="7"/>
      <c r="B200" s="6"/>
      <c r="C200" s="6"/>
      <c r="D200" s="6"/>
      <c r="E200" s="6"/>
      <c r="F200" s="6"/>
    </row>
    <row r="201" spans="1:6" ht="15.75">
      <c r="A201" s="7"/>
      <c r="B201" s="6"/>
      <c r="C201" s="6"/>
      <c r="D201" s="6"/>
      <c r="E201" s="6"/>
      <c r="F201" s="6"/>
    </row>
    <row r="202" spans="1:6" ht="15.75">
      <c r="A202" s="7"/>
      <c r="B202" s="6"/>
      <c r="C202" s="6"/>
      <c r="D202" s="6"/>
      <c r="E202" s="6"/>
      <c r="F202" s="6"/>
    </row>
    <row r="203" spans="1:6" ht="15.75">
      <c r="A203" s="7"/>
      <c r="B203" s="6"/>
      <c r="C203" s="79"/>
      <c r="D203" s="79"/>
      <c r="E203" s="79"/>
      <c r="F203" s="6"/>
    </row>
    <row r="204" spans="1:6" ht="15.75">
      <c r="A204" s="7"/>
      <c r="B204" s="6"/>
      <c r="C204" s="79"/>
      <c r="D204" s="79"/>
      <c r="E204" s="79"/>
      <c r="F204" s="6"/>
    </row>
    <row r="205" spans="1:6" ht="15.75">
      <c r="A205" s="7"/>
      <c r="B205" s="6"/>
      <c r="C205" s="80"/>
      <c r="D205" s="80"/>
      <c r="E205" s="80"/>
      <c r="F205" s="6"/>
    </row>
    <row r="206" spans="1:6" ht="15.75">
      <c r="A206" s="7"/>
      <c r="B206" s="6"/>
      <c r="C206" s="6"/>
      <c r="D206" s="6"/>
      <c r="E206" s="6"/>
      <c r="F206" s="6"/>
    </row>
    <row r="207" spans="1:6" ht="15.75">
      <c r="A207" s="7"/>
      <c r="B207" s="6"/>
      <c r="C207" s="6"/>
      <c r="D207" s="6"/>
      <c r="E207" s="6"/>
      <c r="F207" s="6"/>
    </row>
    <row r="208" spans="1:6" ht="15.75">
      <c r="A208" s="7"/>
      <c r="B208" s="6"/>
      <c r="C208" s="6"/>
      <c r="D208" s="6"/>
      <c r="E208" s="6"/>
      <c r="F208" s="6"/>
    </row>
    <row r="209" spans="1:6" ht="15.75">
      <c r="A209" s="7"/>
      <c r="B209" s="6"/>
      <c r="C209" s="6"/>
      <c r="D209" s="6"/>
      <c r="E209" s="6"/>
      <c r="F209" s="6"/>
    </row>
    <row r="210" spans="1:6" ht="15.75">
      <c r="A210" s="7"/>
      <c r="B210" s="6"/>
      <c r="C210" s="6"/>
      <c r="D210" s="6"/>
      <c r="E210" s="6"/>
      <c r="F210" s="6"/>
    </row>
    <row r="211" spans="1:6" ht="15.75">
      <c r="A211" s="7"/>
      <c r="B211" s="6"/>
      <c r="C211" s="6"/>
      <c r="D211" s="6"/>
      <c r="E211" s="6"/>
      <c r="F211" s="6"/>
    </row>
    <row r="212" spans="1:6" ht="15.75">
      <c r="A212" s="7"/>
      <c r="B212" s="6"/>
      <c r="C212" s="6"/>
      <c r="D212" s="6"/>
      <c r="E212" s="6"/>
      <c r="F212" s="6"/>
    </row>
    <row r="213" spans="1:6" ht="15.75">
      <c r="A213" s="7"/>
      <c r="B213" s="6"/>
      <c r="C213" s="6"/>
      <c r="D213" s="6"/>
      <c r="E213" s="6"/>
      <c r="F213" s="6"/>
    </row>
    <row r="214" spans="1:6" ht="15.75">
      <c r="A214" s="7"/>
      <c r="B214" s="6"/>
      <c r="C214" s="6"/>
      <c r="D214" s="6"/>
      <c r="E214" s="6"/>
      <c r="F214" s="6"/>
    </row>
    <row r="215" spans="1:6" ht="15.75">
      <c r="A215" s="7"/>
      <c r="B215" s="6"/>
      <c r="C215" s="6"/>
      <c r="D215" s="6"/>
      <c r="E215" s="6"/>
      <c r="F215" s="6"/>
    </row>
    <row r="216" spans="1:6" ht="15.75">
      <c r="A216" s="7"/>
      <c r="B216" s="6"/>
      <c r="C216" s="6"/>
      <c r="D216" s="6"/>
      <c r="E216" s="6"/>
      <c r="F216" s="6"/>
    </row>
    <row r="217" spans="1:6" ht="15.75">
      <c r="A217" s="7"/>
      <c r="B217" s="6"/>
      <c r="C217" s="6"/>
      <c r="D217" s="6"/>
      <c r="E217" s="6"/>
      <c r="F217" s="6"/>
    </row>
    <row r="218" spans="1:6" ht="15.75">
      <c r="A218" s="7"/>
      <c r="B218" s="6"/>
      <c r="C218" s="6"/>
      <c r="D218" s="6"/>
      <c r="E218" s="6"/>
      <c r="F218" s="6"/>
    </row>
    <row r="219" spans="1:6" ht="15.75">
      <c r="A219" s="7"/>
      <c r="B219" s="6"/>
      <c r="C219" s="6"/>
      <c r="D219" s="6"/>
      <c r="E219" s="6"/>
      <c r="F219" s="6"/>
    </row>
    <row r="220" spans="1:6" ht="15.75">
      <c r="A220" s="7"/>
      <c r="B220" s="6"/>
      <c r="C220" s="6"/>
      <c r="D220" s="6"/>
      <c r="E220" s="6"/>
      <c r="F220" s="6"/>
    </row>
    <row r="221" spans="1:6" ht="15.75">
      <c r="A221" s="7"/>
      <c r="B221" s="6"/>
      <c r="C221" s="6"/>
      <c r="D221" s="6"/>
      <c r="E221" s="6"/>
      <c r="F221" s="6"/>
    </row>
    <row r="222" spans="1:6" ht="15.75">
      <c r="A222" s="7"/>
      <c r="B222" s="6"/>
      <c r="C222" s="6"/>
      <c r="D222" s="6"/>
      <c r="E222" s="6"/>
      <c r="F222" s="6"/>
    </row>
    <row r="223" spans="1:6" ht="15.75">
      <c r="A223" s="7"/>
      <c r="B223" s="6"/>
      <c r="C223" s="6"/>
      <c r="D223" s="6"/>
      <c r="E223" s="6"/>
      <c r="F223" s="6"/>
    </row>
    <row r="224" spans="1:6" ht="15.75">
      <c r="A224" s="7"/>
      <c r="B224" s="6"/>
      <c r="C224" s="6"/>
      <c r="D224" s="6"/>
      <c r="E224" s="6"/>
      <c r="F224" s="6"/>
    </row>
    <row r="225" spans="1:6" ht="15.75">
      <c r="A225" s="7"/>
      <c r="B225" s="6"/>
      <c r="C225" s="6"/>
      <c r="D225" s="6"/>
      <c r="E225" s="6"/>
      <c r="F225" s="6"/>
    </row>
    <row r="226" spans="1:6" ht="15.75">
      <c r="A226" s="7"/>
      <c r="B226" s="6"/>
      <c r="C226" s="6"/>
      <c r="D226" s="6"/>
      <c r="E226" s="6"/>
      <c r="F226" s="6"/>
    </row>
    <row r="227" spans="1:6" ht="15.75">
      <c r="A227" s="7"/>
      <c r="B227" s="6"/>
      <c r="C227" s="6"/>
      <c r="D227" s="6"/>
      <c r="E227" s="6"/>
      <c r="F227" s="6"/>
    </row>
    <row r="228" spans="1:6" ht="15.75">
      <c r="A228" s="7"/>
      <c r="B228" s="6"/>
      <c r="C228" s="6"/>
      <c r="D228" s="6"/>
      <c r="E228" s="6"/>
      <c r="F228" s="6"/>
    </row>
    <row r="229" spans="1:6" ht="15.75">
      <c r="A229" s="7"/>
      <c r="B229" s="6"/>
      <c r="C229" s="6"/>
      <c r="D229" s="6"/>
      <c r="E229" s="6"/>
      <c r="F229" s="6"/>
    </row>
    <row r="230" spans="1:6" ht="15.75">
      <c r="A230" s="7"/>
      <c r="B230" s="6"/>
      <c r="C230" s="6"/>
      <c r="D230" s="6"/>
      <c r="E230" s="6"/>
      <c r="F230" s="6"/>
    </row>
    <row r="231" spans="1:6" ht="15.75">
      <c r="A231" s="7"/>
      <c r="B231" s="6"/>
      <c r="C231" s="6"/>
      <c r="D231" s="6"/>
      <c r="E231" s="6"/>
      <c r="F231" s="6"/>
    </row>
    <row r="232" spans="1:6" ht="15.75">
      <c r="A232" s="7"/>
      <c r="B232" s="6"/>
      <c r="C232" s="6"/>
      <c r="D232" s="6"/>
      <c r="E232" s="6"/>
      <c r="F232" s="6"/>
    </row>
    <row r="233" spans="1:6" ht="15.75">
      <c r="A233" s="7"/>
      <c r="B233" s="6"/>
      <c r="C233" s="6"/>
      <c r="D233" s="6"/>
      <c r="E233" s="6"/>
      <c r="F233" s="6"/>
    </row>
    <row r="234" spans="1:6" ht="15.75">
      <c r="A234" s="7"/>
      <c r="B234" s="6"/>
      <c r="C234" s="6"/>
      <c r="D234" s="6"/>
      <c r="E234" s="6"/>
      <c r="F234" s="6"/>
    </row>
    <row r="235" spans="1:6" ht="15.75">
      <c r="A235" s="7"/>
      <c r="B235" s="6"/>
      <c r="C235" s="6"/>
      <c r="D235" s="6"/>
      <c r="E235" s="6"/>
      <c r="F235" s="6"/>
    </row>
    <row r="236" spans="1:6" ht="15.75">
      <c r="A236" s="7"/>
      <c r="B236" s="6"/>
      <c r="C236" s="6"/>
      <c r="D236" s="6"/>
      <c r="E236" s="6"/>
      <c r="F236" s="6"/>
    </row>
    <row r="237" spans="1:6" ht="15.75">
      <c r="A237" s="7"/>
      <c r="B237" s="6"/>
      <c r="C237" s="6"/>
      <c r="D237" s="6"/>
      <c r="E237" s="6"/>
      <c r="F237" s="6"/>
    </row>
    <row r="238" spans="1:6" ht="15.75">
      <c r="A238" s="7"/>
      <c r="B238" s="6"/>
      <c r="C238" s="6"/>
      <c r="D238" s="6"/>
      <c r="E238" s="6"/>
      <c r="F238" s="6"/>
    </row>
    <row r="239" spans="1:6" ht="15.75">
      <c r="A239" s="7"/>
      <c r="B239" s="6"/>
      <c r="C239" s="6"/>
      <c r="D239" s="6"/>
      <c r="E239" s="6"/>
      <c r="F239" s="6"/>
    </row>
    <row r="240" spans="1:6" ht="15.75">
      <c r="A240" s="7"/>
      <c r="B240" s="6"/>
      <c r="C240" s="6"/>
      <c r="D240" s="6"/>
      <c r="E240" s="6"/>
      <c r="F240" s="6"/>
    </row>
    <row r="241" spans="1:6" ht="15.75">
      <c r="A241" s="7"/>
      <c r="B241" s="6"/>
      <c r="C241" s="6"/>
      <c r="D241" s="6"/>
      <c r="E241" s="6"/>
      <c r="F241" s="6"/>
    </row>
    <row r="242" spans="1:6" ht="15.75">
      <c r="A242" s="7"/>
      <c r="B242" s="6"/>
      <c r="C242" s="6"/>
      <c r="D242" s="6"/>
      <c r="E242" s="6"/>
      <c r="F242" s="6"/>
    </row>
    <row r="243" spans="1:6" ht="15.75">
      <c r="A243" s="7"/>
      <c r="B243" s="6"/>
      <c r="C243" s="6"/>
      <c r="D243" s="6"/>
      <c r="E243" s="6"/>
      <c r="F243" s="6"/>
    </row>
    <row r="244" spans="1:6" ht="15.75">
      <c r="A244" s="7"/>
      <c r="B244" s="6"/>
      <c r="C244" s="6"/>
      <c r="D244" s="6"/>
      <c r="E244" s="6"/>
      <c r="F244" s="6"/>
    </row>
    <row r="245" spans="1:6" ht="15.75">
      <c r="A245" s="7"/>
      <c r="B245" s="6"/>
      <c r="C245" s="6"/>
      <c r="D245" s="6"/>
      <c r="E245" s="6"/>
      <c r="F245" s="6"/>
    </row>
    <row r="246" spans="1:6" ht="15.75">
      <c r="A246" s="7"/>
      <c r="B246" s="6"/>
      <c r="C246" s="6"/>
      <c r="D246" s="6"/>
      <c r="E246" s="6"/>
      <c r="F246" s="6"/>
    </row>
    <row r="247" spans="1:6" ht="15.75">
      <c r="A247" s="7"/>
      <c r="B247" s="6"/>
      <c r="C247" s="6"/>
      <c r="D247" s="6"/>
      <c r="E247" s="6"/>
      <c r="F247" s="6"/>
    </row>
    <row r="248" spans="1:6" ht="15.75">
      <c r="A248" s="7"/>
      <c r="B248" s="6"/>
      <c r="C248" s="6"/>
      <c r="D248" s="6"/>
      <c r="E248" s="6"/>
      <c r="F248" s="6"/>
    </row>
    <row r="249" spans="1:6" ht="15.75">
      <c r="A249" s="7"/>
      <c r="B249" s="6"/>
      <c r="C249" s="6"/>
      <c r="D249" s="6"/>
      <c r="E249" s="6"/>
      <c r="F249" s="6"/>
    </row>
    <row r="250" spans="1:6" ht="15.75">
      <c r="A250" s="7"/>
      <c r="B250" s="6"/>
      <c r="C250" s="6"/>
      <c r="D250" s="6"/>
      <c r="E250" s="6"/>
      <c r="F250" s="6"/>
    </row>
    <row r="251" spans="1:6" ht="15.75">
      <c r="A251" s="7"/>
      <c r="B251" s="6"/>
      <c r="C251" s="6"/>
      <c r="D251" s="6"/>
      <c r="E251" s="6"/>
      <c r="F251" s="6"/>
    </row>
    <row r="252" spans="1:6" ht="15.75">
      <c r="A252" s="7"/>
      <c r="B252" s="6"/>
      <c r="C252" s="6"/>
      <c r="D252" s="6"/>
      <c r="E252" s="6"/>
      <c r="F252" s="6"/>
    </row>
    <row r="253" spans="1:6" ht="15.75">
      <c r="A253" s="7"/>
      <c r="B253" s="6"/>
      <c r="C253" s="6"/>
      <c r="D253" s="6"/>
      <c r="E253" s="6"/>
      <c r="F253" s="6"/>
    </row>
    <row r="254" spans="1:6" ht="15.75">
      <c r="A254" s="7"/>
      <c r="B254" s="6"/>
      <c r="C254" s="6"/>
      <c r="D254" s="6"/>
      <c r="E254" s="6"/>
      <c r="F254" s="6"/>
    </row>
    <row r="255" spans="1:6" ht="15.75">
      <c r="A255" s="7"/>
      <c r="B255" s="6"/>
      <c r="C255" s="6"/>
      <c r="D255" s="6"/>
      <c r="E255" s="6"/>
      <c r="F255" s="6"/>
    </row>
    <row r="256" spans="1:6" ht="15.75">
      <c r="A256" s="7"/>
      <c r="B256" s="6"/>
      <c r="C256" s="6"/>
      <c r="D256" s="6"/>
      <c r="E256" s="6"/>
      <c r="F256" s="6"/>
    </row>
    <row r="257" spans="1:6" ht="15.75">
      <c r="A257" s="7"/>
      <c r="B257" s="6"/>
      <c r="C257" s="6"/>
      <c r="D257" s="6"/>
      <c r="E257" s="6"/>
      <c r="F257" s="6"/>
    </row>
    <row r="258" spans="1:6" ht="15.75">
      <c r="A258" s="7"/>
      <c r="B258" s="6"/>
      <c r="C258" s="6"/>
      <c r="D258" s="6"/>
      <c r="E258" s="6"/>
      <c r="F258" s="6"/>
    </row>
    <row r="259" spans="1:6" ht="15.75">
      <c r="A259" s="7"/>
      <c r="B259" s="6"/>
      <c r="C259" s="6"/>
      <c r="D259" s="6"/>
      <c r="E259" s="6"/>
      <c r="F259" s="6"/>
    </row>
    <row r="260" spans="1:6" ht="15.75">
      <c r="A260" s="7"/>
      <c r="B260" s="6"/>
      <c r="C260" s="6"/>
      <c r="D260" s="6"/>
      <c r="E260" s="6"/>
      <c r="F260" s="6"/>
    </row>
    <row r="261" spans="2:6" ht="15.75">
      <c r="B261" s="6"/>
      <c r="C261" s="6"/>
      <c r="D261" s="6"/>
      <c r="E261" s="6"/>
      <c r="F261" s="6"/>
    </row>
    <row r="262" spans="2:6" ht="15.75">
      <c r="B262" s="6"/>
      <c r="C262" s="6"/>
      <c r="D262" s="6"/>
      <c r="E262" s="6"/>
      <c r="F262" s="6"/>
    </row>
    <row r="263" spans="2:6" ht="15.75">
      <c r="B263" s="6"/>
      <c r="C263" s="6"/>
      <c r="D263" s="6"/>
      <c r="E263" s="6"/>
      <c r="F263" s="6"/>
    </row>
    <row r="264" spans="2:6" ht="15.75">
      <c r="B264" s="6"/>
      <c r="C264" s="6"/>
      <c r="D264" s="6"/>
      <c r="E264" s="6"/>
      <c r="F264" s="6"/>
    </row>
    <row r="265" spans="2:6" ht="15.75">
      <c r="B265" s="6"/>
      <c r="C265" s="6"/>
      <c r="D265" s="6"/>
      <c r="E265" s="6"/>
      <c r="F265" s="6"/>
    </row>
    <row r="266" spans="2:6" ht="15.75">
      <c r="B266" s="6"/>
      <c r="C266" s="6"/>
      <c r="D266" s="6"/>
      <c r="E266" s="6"/>
      <c r="F266" s="6"/>
    </row>
    <row r="267" spans="2:6" ht="15.75">
      <c r="B267" s="6"/>
      <c r="C267" s="6"/>
      <c r="D267" s="6"/>
      <c r="E267" s="6"/>
      <c r="F267" s="6"/>
    </row>
    <row r="268" spans="2:6" ht="15.75">
      <c r="B268" s="6"/>
      <c r="C268" s="6"/>
      <c r="D268" s="6"/>
      <c r="E268" s="6"/>
      <c r="F268" s="6"/>
    </row>
    <row r="269" spans="2:6" ht="15.75">
      <c r="B269" s="6"/>
      <c r="C269" s="6"/>
      <c r="D269" s="6"/>
      <c r="E269" s="6"/>
      <c r="F269" s="6"/>
    </row>
    <row r="270" spans="2:6" ht="15.75">
      <c r="B270" s="6"/>
      <c r="C270" s="6"/>
      <c r="D270" s="6"/>
      <c r="E270" s="6"/>
      <c r="F270" s="6"/>
    </row>
    <row r="271" spans="2:6" ht="15.75">
      <c r="B271" s="6"/>
      <c r="C271" s="6"/>
      <c r="D271" s="6"/>
      <c r="E271" s="6"/>
      <c r="F271" s="6"/>
    </row>
    <row r="272" spans="2:6" ht="15.75">
      <c r="B272" s="6"/>
      <c r="C272" s="6"/>
      <c r="D272" s="6"/>
      <c r="E272" s="6"/>
      <c r="F272" s="6"/>
    </row>
    <row r="273" spans="2:6" ht="15.75">
      <c r="B273" s="6"/>
      <c r="C273" s="6"/>
      <c r="D273" s="6"/>
      <c r="E273" s="6"/>
      <c r="F273" s="6"/>
    </row>
    <row r="274" spans="2:6" ht="15.75">
      <c r="B274" s="6"/>
      <c r="C274" s="6"/>
      <c r="D274" s="6"/>
      <c r="E274" s="6"/>
      <c r="F274" s="6"/>
    </row>
    <row r="275" spans="2:6" ht="15.75">
      <c r="B275" s="6"/>
      <c r="C275" s="6"/>
      <c r="D275" s="6"/>
      <c r="E275" s="6"/>
      <c r="F275" s="6"/>
    </row>
    <row r="276" spans="2:6" ht="15.75">
      <c r="B276" s="6"/>
      <c r="C276" s="6"/>
      <c r="D276" s="6"/>
      <c r="E276" s="6"/>
      <c r="F276" s="6"/>
    </row>
    <row r="277" spans="2:6" ht="15.75">
      <c r="B277" s="6"/>
      <c r="C277" s="6"/>
      <c r="D277" s="6"/>
      <c r="E277" s="6"/>
      <c r="F277" s="6"/>
    </row>
  </sheetData>
  <mergeCells count="20">
    <mergeCell ref="A6:K6"/>
    <mergeCell ref="J9:J10"/>
    <mergeCell ref="K9:K10"/>
    <mergeCell ref="D8:D10"/>
    <mergeCell ref="A8:A10"/>
    <mergeCell ref="G8:G10"/>
    <mergeCell ref="B8:B10"/>
    <mergeCell ref="C8:C10"/>
    <mergeCell ref="E8:E10"/>
    <mergeCell ref="F8:F10"/>
    <mergeCell ref="C203:E203"/>
    <mergeCell ref="C204:E204"/>
    <mergeCell ref="C205:E205"/>
    <mergeCell ref="H1:K1"/>
    <mergeCell ref="H2:K2"/>
    <mergeCell ref="H4:K4"/>
    <mergeCell ref="H5:K5"/>
    <mergeCell ref="H3:K3"/>
    <mergeCell ref="H8:K8"/>
    <mergeCell ref="H9:H10"/>
  </mergeCells>
  <printOptions/>
  <pageMargins left="0.17" right="0.18" top="0.64" bottom="0.54" header="0.5" footer="0.5"/>
  <pageSetup horizontalDpi="600" verticalDpi="6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Натали</cp:lastModifiedBy>
  <cp:lastPrinted>2010-05-18T08:18:27Z</cp:lastPrinted>
  <dcterms:created xsi:type="dcterms:W3CDTF">2001-01-15T07:53:25Z</dcterms:created>
  <dcterms:modified xsi:type="dcterms:W3CDTF">2010-05-24T07:31:13Z</dcterms:modified>
  <cp:category/>
  <cp:version/>
  <cp:contentType/>
  <cp:contentStatus/>
</cp:coreProperties>
</file>